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Updated Data\"/>
    </mc:Choice>
  </mc:AlternateContent>
  <xr:revisionPtr revIDLastSave="0" documentId="13_ncr:1_{37DFA510-ECB1-4069-B879-6E923050B338}" xr6:coauthVersionLast="36" xr6:coauthVersionMax="40" xr10:uidLastSave="{00000000-0000-0000-0000-000000000000}"/>
  <bookViews>
    <workbookView xWindow="-120" yWindow="-120" windowWidth="29040" windowHeight="15225" xr2:uid="{1B866E1F-152B-274C-A77B-1FA3D49D3471}"/>
  </bookViews>
  <sheets>
    <sheet name="New Data" sheetId="4" r:id="rId1"/>
    <sheet name="Old Data" sheetId="2" r:id="rId2"/>
    <sheet name="SelectedNHTSA" sheetId="5" r:id="rId3"/>
    <sheet name="405H" sheetId="6" r:id="rId4"/>
  </sheets>
  <definedNames>
    <definedName name="_xlnm._FilterDatabase" localSheetId="1" hidden="1">'Old Data'!$A$2:$F$52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0" i="6" l="1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AA3" i="6"/>
  <c r="E61" i="2" l="1"/>
  <c r="F61" i="2"/>
  <c r="D61" i="2"/>
  <c r="C56" i="2"/>
  <c r="D56" i="2"/>
  <c r="C61" i="2"/>
  <c r="B55" i="2" l="1"/>
  <c r="D58" i="2"/>
</calcChain>
</file>

<file path=xl/sharedStrings.xml><?xml version="1.0" encoding="utf-8"?>
<sst xmlns="http://schemas.openxmlformats.org/spreadsheetml/2006/main" count="925" uniqueCount="102">
  <si>
    <t>FY2011-2013</t>
  </si>
  <si>
    <t>FY2014-2016</t>
  </si>
  <si>
    <t>Not eligible</t>
  </si>
  <si>
    <t>Alaska</t>
  </si>
  <si>
    <t>Awarded</t>
  </si>
  <si>
    <t>Arizona</t>
  </si>
  <si>
    <t>Arkansas</t>
  </si>
  <si>
    <t>California</t>
  </si>
  <si>
    <t>Colorado</t>
  </si>
  <si>
    <t>Connecticut</t>
  </si>
  <si>
    <t>Source: https://www.ghsa.org/sites/default/files/2017-07/StateFunding_FY2017_1.pdf, https://www.nhtsa.gov/sites/nhtsa.dot.gov/files/documents/13375_fy18_deficiencies_in_state_applications-101617-v2-tagged.pdf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</si>
  <si>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</si>
  <si>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</si>
  <si>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</si>
  <si>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</si>
  <si>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</si>
  <si>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</si>
  <si>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</si>
  <si>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</si>
  <si>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</si>
  <si>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</si>
  <si>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</si>
  <si>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</si>
  <si>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</si>
  <si>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</si>
  <si>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</si>
  <si>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</si>
  <si>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</si>
  <si>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</si>
  <si>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</si>
  <si>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</si>
  <si>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</si>
  <si>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</si>
  <si>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</si>
  <si>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</si>
  <si>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</si>
  <si>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</si>
  <si>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</si>
  <si>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</si>
  <si>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</si>
  <si>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</si>
  <si>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</si>
  <si>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</si>
  <si>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</si>
  <si>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</si>
  <si>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</si>
  <si>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</si>
  <si>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</si>
  <si>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</si>
  <si>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</si>
  <si>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</si>
  <si>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</si>
  <si>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</si>
  <si>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</si>
  <si>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District of Columbia</t>
  </si>
  <si>
    <t>Louisiana</t>
  </si>
  <si>
    <t>405h Non-Motorized Safety Priority Program Funding</t>
  </si>
  <si>
    <t>Average (2012-2016)</t>
  </si>
  <si>
    <t>State</t>
  </si>
  <si>
    <t>Bicyclist and Pedestrian Fatalities as a Percentage of All Traffic Fatalities in State*66</t>
  </si>
  <si>
    <t>Amount of Obligations for Bicycling and Walking from the Highway Safety Improvement Program*67</t>
  </si>
  <si>
    <t>FY2017 Award*68</t>
  </si>
  <si>
    <t>FY2018 Determination*69</t>
  </si>
  <si>
    <t>S. 402</t>
  </si>
  <si>
    <t>S. 402 Redistribution</t>
  </si>
  <si>
    <t>S. 405h</t>
  </si>
  <si>
    <t>S. 1906</t>
  </si>
  <si>
    <t>TOTAL</t>
  </si>
  <si>
    <t>Formula Grants</t>
  </si>
  <si>
    <t>Nonmotorized</t>
  </si>
  <si>
    <t>Racial Profiling</t>
  </si>
  <si>
    <t>FY 2017</t>
  </si>
  <si>
    <t>FY 2018</t>
  </si>
  <si>
    <t>Puerto Rico</t>
  </si>
  <si>
    <t>American Samoa</t>
  </si>
  <si>
    <t>Guam</t>
  </si>
  <si>
    <t>Virgin Islands</t>
  </si>
  <si>
    <t>Grand Total</t>
  </si>
  <si>
    <r>
      <rPr>
        <b/>
        <sz val="8"/>
        <rFont val="Calibri"/>
        <family val="2"/>
        <scheme val="minor"/>
      </rPr>
      <t>Bureau of Indian
Affairs</t>
    </r>
  </si>
  <si>
    <r>
      <rPr>
        <b/>
        <sz val="8"/>
        <rFont val="Calibri"/>
        <family val="2"/>
        <scheme val="minor"/>
      </rPr>
      <t>Northern Mariana
Islands</t>
    </r>
  </si>
  <si>
    <t>Redistribution to Formula Grants</t>
  </si>
  <si>
    <t>FY 2019</t>
  </si>
  <si>
    <t>FY 2020</t>
  </si>
  <si>
    <t>Total 402 Formula Grants</t>
  </si>
  <si>
    <t>FY 2021</t>
  </si>
  <si>
    <t>Bureau of Indian Affairs</t>
  </si>
  <si>
    <t>Northern Mariana Islands</t>
  </si>
  <si>
    <t>Total FY 2017</t>
  </si>
  <si>
    <t>Total FY 2018</t>
  </si>
  <si>
    <t>Total FY 2019</t>
  </si>
  <si>
    <t>Total FY 2020</t>
  </si>
  <si>
    <t>Total FY 2021</t>
  </si>
  <si>
    <t>Nonmotorized (2017-21)</t>
  </si>
  <si>
    <t>Racial Profiling Prohibition (2017-21)</t>
  </si>
  <si>
    <t>Total NHTSA Grant Funding (2017-21)</t>
  </si>
  <si>
    <t>Obligations for Bicycling and Walking from the Highway Safety Improvement Program (FY2014-2016)</t>
  </si>
  <si>
    <t>Obligations for Bicycling and Walking from the Highway Safety Improvement Program (FY2017-2019)</t>
  </si>
  <si>
    <t>Bicyclist and Pedestrian Fatalities as a Percentage of All Traffic Fatalities in State (2015-2019)</t>
  </si>
  <si>
    <t>It is also possible that unused funds may be credited back when not needed at the completion of a project phase resulting in a negative obligation.</t>
  </si>
  <si>
    <t>http://www.macog.com/transportation_improvement_program.html</t>
  </si>
  <si>
    <t>Total HSIP Obligations (FY2017-2019)</t>
  </si>
  <si>
    <t>Percent of Highway Safety Improvement Program Spent on Bike/Ped (FY2017-2019)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</si>
</sst>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71" formatCode="&quot;$&quot;#,##0.00"/>
    <numFmt numFmtId="173" formatCode="\$0.00"/>
    <numFmt numFmtId="174" formatCode="\$#,##0.00"/>
    <numFmt numFmtId="175" formatCode="\$\ #,##0.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8DB4E1"/>
      </patternFill>
    </fill>
    <fill>
      <patternFill patternType="solid">
        <fgColor rgb="FFACB8C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0" fillId="0" borderId="0"/>
    <xf numFmtId="0" fontId="12" fillId="0" borderId="0"/>
    <xf numFmtId="0" fontId="12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Border="1"/>
    <xf numFmtId="0" fontId="0" fillId="0" borderId="0" xfId="0" applyBorder="1"/>
    <xf numFmtId="164" fontId="0" fillId="0" borderId="0" xfId="0" applyNumberFormat="1"/>
    <xf numFmtId="164" fontId="0" fillId="0" borderId="0" xfId="0" applyNumberFormat="1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166" fontId="0" fillId="3" borderId="0" xfId="0" applyNumberFormat="1" applyFont="1" applyFill="1" applyBorder="1" applyAlignment="1">
      <alignment wrapText="1"/>
    </xf>
    <xf numFmtId="0" fontId="0" fillId="0" borderId="0" xfId="0" applyAlignment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3" fillId="0" borderId="0" xfId="0" applyFont="1" applyAlignment="1"/>
    <xf numFmtId="165" fontId="0" fillId="2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5" fontId="0" fillId="6" borderId="4" xfId="0" applyNumberFormat="1" applyFont="1" applyFill="1" applyBorder="1" applyAlignment="1">
      <alignment horizontal="center" vertical="center"/>
    </xf>
    <xf numFmtId="165" fontId="0" fillId="7" borderId="4" xfId="0" applyNumberFormat="1" applyFont="1" applyFill="1" applyBorder="1" applyAlignment="1">
      <alignment horizontal="center" vertical="center"/>
    </xf>
    <xf numFmtId="165" fontId="0" fillId="8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6" fontId="0" fillId="9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wrapText="1"/>
    </xf>
    <xf numFmtId="0" fontId="6" fillId="0" borderId="4" xfId="12" applyFont="1" applyBorder="1" applyAlignment="1">
      <alignment horizontal="center" wrapText="1"/>
    </xf>
    <xf numFmtId="166" fontId="1" fillId="0" borderId="4" xfId="5" applyNumberFormat="1" applyFont="1" applyBorder="1"/>
    <xf numFmtId="0" fontId="9" fillId="10" borderId="9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 indent="1"/>
    </xf>
    <xf numFmtId="0" fontId="9" fillId="10" borderId="9" xfId="0" applyFont="1" applyFill="1" applyBorder="1" applyAlignment="1">
      <alignment horizontal="left" vertical="top" wrapText="1" indent="4"/>
    </xf>
    <xf numFmtId="0" fontId="9" fillId="10" borderId="9" xfId="0" applyFont="1" applyFill="1" applyBorder="1" applyAlignment="1">
      <alignment horizontal="left" vertical="top" wrapText="1" indent="3"/>
    </xf>
    <xf numFmtId="0" fontId="9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 indent="2"/>
    </xf>
    <xf numFmtId="0" fontId="9" fillId="10" borderId="9" xfId="0" applyFont="1" applyFill="1" applyBorder="1" applyAlignment="1">
      <alignment horizontal="left" vertical="center" wrapText="1" indent="3"/>
    </xf>
    <xf numFmtId="0" fontId="11" fillId="0" borderId="0" xfId="0" applyFont="1"/>
    <xf numFmtId="0" fontId="11" fillId="0" borderId="10" xfId="0" applyFont="1" applyBorder="1" applyAlignment="1">
      <alignment horizontal="center"/>
    </xf>
    <xf numFmtId="0" fontId="11" fillId="10" borderId="9" xfId="0" applyFont="1" applyFill="1" applyBorder="1" applyAlignment="1">
      <alignment horizontal="left" wrapText="1"/>
    </xf>
    <xf numFmtId="0" fontId="9" fillId="10" borderId="9" xfId="0" applyFont="1" applyFill="1" applyBorder="1" applyAlignment="1">
      <alignment horizontal="left" vertical="top" wrapText="1" indent="2"/>
    </xf>
    <xf numFmtId="0" fontId="11" fillId="0" borderId="0" xfId="0" applyFont="1" applyFill="1" applyBorder="1" applyAlignment="1">
      <alignment horizontal="left" vertical="top"/>
    </xf>
    <xf numFmtId="0" fontId="9" fillId="10" borderId="9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vertical="top" wrapText="1"/>
    </xf>
    <xf numFmtId="174" fontId="15" fillId="0" borderId="9" xfId="0" applyNumberFormat="1" applyFont="1" applyFill="1" applyBorder="1" applyAlignment="1">
      <alignment horizontal="right" vertical="top" shrinkToFit="1"/>
    </xf>
    <xf numFmtId="173" fontId="15" fillId="0" borderId="9" xfId="0" applyNumberFormat="1" applyFont="1" applyFill="1" applyBorder="1" applyAlignment="1">
      <alignment horizontal="right" vertical="top" shrinkToFit="1"/>
    </xf>
    <xf numFmtId="174" fontId="16" fillId="0" borderId="9" xfId="0" applyNumberFormat="1" applyFont="1" applyFill="1" applyBorder="1" applyAlignment="1">
      <alignment horizontal="right" vertical="top" shrinkToFit="1"/>
    </xf>
    <xf numFmtId="0" fontId="11" fillId="0" borderId="9" xfId="0" applyFont="1" applyFill="1" applyBorder="1" applyAlignment="1">
      <alignment horizontal="left" vertical="top" wrapText="1"/>
    </xf>
    <xf numFmtId="174" fontId="15" fillId="0" borderId="9" xfId="0" applyNumberFormat="1" applyFont="1" applyFill="1" applyBorder="1" applyAlignment="1">
      <alignment horizontal="right" vertical="center" shrinkToFit="1"/>
    </xf>
    <xf numFmtId="173" fontId="15" fillId="0" borderId="9" xfId="0" applyNumberFormat="1" applyFont="1" applyFill="1" applyBorder="1" applyAlignment="1">
      <alignment horizontal="right" vertical="center" shrinkToFit="1"/>
    </xf>
    <xf numFmtId="174" fontId="16" fillId="0" borderId="9" xfId="0" applyNumberFormat="1" applyFont="1" applyFill="1" applyBorder="1" applyAlignment="1">
      <alignment horizontal="right" vertical="center" shrinkToFit="1"/>
    </xf>
    <xf numFmtId="0" fontId="11" fillId="11" borderId="9" xfId="0" applyFont="1" applyFill="1" applyBorder="1" applyAlignment="1">
      <alignment horizontal="left" wrapText="1"/>
    </xf>
    <xf numFmtId="0" fontId="9" fillId="11" borderId="9" xfId="0" applyFont="1" applyFill="1" applyBorder="1" applyAlignment="1">
      <alignment horizontal="center" vertical="top" wrapText="1"/>
    </xf>
    <xf numFmtId="0" fontId="9" fillId="11" borderId="9" xfId="0" applyFont="1" applyFill="1" applyBorder="1" applyAlignment="1">
      <alignment horizontal="left" vertical="top" wrapText="1" indent="3"/>
    </xf>
    <xf numFmtId="0" fontId="9" fillId="11" borderId="9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 indent="2"/>
    </xf>
    <xf numFmtId="0" fontId="9" fillId="11" borderId="9" xfId="0" applyFont="1" applyFill="1" applyBorder="1" applyAlignment="1">
      <alignment horizontal="left" vertical="top" wrapText="1" indent="2"/>
    </xf>
    <xf numFmtId="0" fontId="9" fillId="11" borderId="9" xfId="0" applyFont="1" applyFill="1" applyBorder="1" applyAlignment="1">
      <alignment horizontal="left" vertical="center" wrapText="1" indent="3"/>
    </xf>
    <xf numFmtId="175" fontId="15" fillId="0" borderId="9" xfId="0" applyNumberFormat="1" applyFont="1" applyFill="1" applyBorder="1" applyAlignment="1">
      <alignment horizontal="center" vertical="top" shrinkToFit="1"/>
    </xf>
    <xf numFmtId="175" fontId="16" fillId="0" borderId="9" xfId="0" applyNumberFormat="1" applyFont="1" applyFill="1" applyBorder="1" applyAlignment="1">
      <alignment horizontal="center" vertical="top" shrinkToFit="1"/>
    </xf>
    <xf numFmtId="175" fontId="15" fillId="0" borderId="9" xfId="0" applyNumberFormat="1" applyFont="1" applyFill="1" applyBorder="1" applyAlignment="1">
      <alignment horizontal="center" vertical="center" shrinkToFit="1"/>
    </xf>
    <xf numFmtId="175" fontId="16" fillId="0" borderId="9" xfId="0" applyNumberFormat="1" applyFont="1" applyFill="1" applyBorder="1" applyAlignment="1">
      <alignment horizontal="center" vertical="center" shrinkToFit="1"/>
    </xf>
    <xf numFmtId="174" fontId="16" fillId="0" borderId="9" xfId="0" applyNumberFormat="1" applyFont="1" applyFill="1" applyBorder="1" applyAlignment="1">
      <alignment horizontal="center" vertical="top" shrinkToFit="1"/>
    </xf>
    <xf numFmtId="171" fontId="11" fillId="0" borderId="0" xfId="0" applyNumberFormat="1" applyFont="1" applyFill="1" applyBorder="1" applyAlignment="1">
      <alignment horizontal="left" vertical="top"/>
    </xf>
    <xf numFmtId="0" fontId="9" fillId="12" borderId="9" xfId="0" applyFont="1" applyFill="1" applyBorder="1" applyAlignment="1">
      <alignment vertical="top" wrapText="1"/>
    </xf>
    <xf numFmtId="0" fontId="11" fillId="12" borderId="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vertical="top" wrapText="1"/>
    </xf>
    <xf numFmtId="0" fontId="1" fillId="12" borderId="0" xfId="0" applyFont="1" applyFill="1" applyBorder="1" applyAlignment="1">
      <alignment horizontal="left" vertical="top" wrapText="1"/>
    </xf>
    <xf numFmtId="165" fontId="1" fillId="6" borderId="4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8" borderId="4" xfId="0" applyNumberFormat="1" applyFont="1" applyFill="1" applyBorder="1" applyAlignment="1">
      <alignment horizontal="right" vertical="center"/>
    </xf>
    <xf numFmtId="165" fontId="1" fillId="7" borderId="4" xfId="0" applyNumberFormat="1" applyFont="1" applyFill="1" applyBorder="1" applyAlignment="1">
      <alignment horizontal="right" vertical="center"/>
    </xf>
    <xf numFmtId="165" fontId="1" fillId="0" borderId="4" xfId="2" applyNumberFormat="1" applyBorder="1"/>
    <xf numFmtId="165" fontId="11" fillId="0" borderId="0" xfId="1" applyNumberFormat="1" applyFont="1" applyAlignment="1">
      <alignment horizontal="left"/>
    </xf>
    <xf numFmtId="165" fontId="11" fillId="0" borderId="0" xfId="0" applyNumberFormat="1" applyFont="1" applyFill="1" applyBorder="1" applyAlignment="1">
      <alignment horizontal="left" vertical="top"/>
    </xf>
    <xf numFmtId="165" fontId="1" fillId="0" borderId="4" xfId="12" applyNumberFormat="1" applyBorder="1"/>
    <xf numFmtId="0" fontId="6" fillId="0" borderId="4" xfId="12" applyFont="1" applyBorder="1" applyAlignment="1">
      <alignment horizontal="center" wrapText="1"/>
    </xf>
  </cellXfs>
  <cellStyles count="16">
    <cellStyle name="Comma 2" xfId="3" xr:uid="{00000000-0005-0000-0000-00002F000000}"/>
    <cellStyle name="Currency" xfId="1" builtinId="4"/>
    <cellStyle name="Currency 2" xfId="13" xr:uid="{82425450-9DFC-466F-8F1C-F6DE9DDB5655}"/>
    <cellStyle name="Currency 3" xfId="8" xr:uid="{1F276D59-4225-44E3-A9C1-D085862205C4}"/>
    <cellStyle name="Currency 4" xfId="4" xr:uid="{00000000-0005-0000-0000-000030000000}"/>
    <cellStyle name="Normal" xfId="0" builtinId="0"/>
    <cellStyle name="Normal 2" xfId="9" xr:uid="{04DCAC6F-6737-47F7-9978-ED677278B531}"/>
    <cellStyle name="Normal 2 2" xfId="7" xr:uid="{09AAA561-55D5-4ACE-9A78-ED276539B387}"/>
    <cellStyle name="Normal 2 3" xfId="11" xr:uid="{B47B5A5E-CAD8-486D-AD66-5961600516D3}"/>
    <cellStyle name="Normal 3" xfId="12" xr:uid="{3E7241A4-5918-46DE-8E02-A4FF7839CF9B}"/>
    <cellStyle name="Normal 4" xfId="6" xr:uid="{707ABB77-FE15-4AC9-9BCD-0FB974297259}"/>
    <cellStyle name="Normal 4 2" xfId="14" xr:uid="{C1946E86-23EE-4A97-8F63-DD79A83E26D1}"/>
    <cellStyle name="Normal 5" xfId="10" xr:uid="{70260070-2E65-458E-9CBF-4B234CF0060C}"/>
    <cellStyle name="Normal 6" xfId="2" xr:uid="{00000000-0005-0000-0000-000034000000}"/>
    <cellStyle name="Percent 2" xfId="15" xr:uid="{15F4B2C1-BCB4-4686-A3B8-9296061BC870}"/>
    <cellStyle name="Percent 3" xfId="5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E28D-6FBC-4479-9867-44C9CE89BA95}">
  <dimension ref="A1:Q973"/>
  <sheetViews>
    <sheetView tabSelected="1" topLeftCell="D34" zoomScale="80" zoomScaleNormal="80" workbookViewId="0">
      <selection activeCell="M51" sqref="M1:Q51"/>
    </sheetView>
  </sheetViews>
  <sheetFormatPr defaultRowHeight="15.75" x14ac:dyDescent="0.25"/>
  <cols>
    <col min="1" max="1" width="18.125" style="11" customWidth="1"/>
    <col min="2" max="2" width="28.875" style="9" customWidth="1"/>
    <col min="3" max="6" width="23.125" style="9" customWidth="1"/>
    <col min="7" max="7" width="18.125" style="9" bestFit="1" customWidth="1"/>
    <col min="8" max="8" width="23.125" style="9" bestFit="1" customWidth="1"/>
    <col min="9" max="9" width="18.75" customWidth="1"/>
    <col min="13" max="13" width="18.125" style="11" customWidth="1"/>
    <col min="14" max="14" width="28.875" style="9" customWidth="1"/>
    <col min="15" max="15" width="18.125" style="9" bestFit="1" customWidth="1"/>
    <col min="16" max="16" width="23.125" style="9" bestFit="1" customWidth="1"/>
    <col min="17" max="17" width="18.75" style="9" customWidth="1"/>
  </cols>
  <sheetData>
    <row r="1" spans="1:17" ht="75" x14ac:dyDescent="0.3">
      <c r="A1" s="77" t="s">
        <v>58</v>
      </c>
      <c r="B1" s="77" t="s">
        <v>97</v>
      </c>
      <c r="C1" s="77" t="s">
        <v>95</v>
      </c>
      <c r="D1" s="77" t="s">
        <v>96</v>
      </c>
      <c r="E1" s="88" t="s">
        <v>100</v>
      </c>
      <c r="F1" s="38" t="s">
        <v>101</v>
      </c>
      <c r="G1" s="78" t="s">
        <v>92</v>
      </c>
      <c r="H1" s="79" t="s">
        <v>93</v>
      </c>
      <c r="I1" s="79" t="s">
        <v>94</v>
      </c>
      <c r="M1" s="18"/>
      <c r="N1" s="10"/>
    </row>
    <row r="2" spans="1:17" ht="18.75" x14ac:dyDescent="0.3">
      <c r="A2" s="20" t="s">
        <v>53</v>
      </c>
      <c r="B2" s="37">
        <v>0.12734447164735851</v>
      </c>
      <c r="C2" s="80">
        <v>-135.6</v>
      </c>
      <c r="D2" s="84">
        <v>0</v>
      </c>
      <c r="E2" s="87">
        <v>110428636.55</v>
      </c>
      <c r="F2" s="39">
        <v>0</v>
      </c>
      <c r="G2" s="86">
        <v>0</v>
      </c>
      <c r="H2" s="86">
        <v>0</v>
      </c>
      <c r="I2" s="86">
        <v>42237719.149999999</v>
      </c>
      <c r="M2" s="12"/>
      <c r="N2" s="10"/>
    </row>
    <row r="3" spans="1:17" ht="18.75" x14ac:dyDescent="0.3">
      <c r="A3" s="22" t="s">
        <v>3</v>
      </c>
      <c r="B3" s="37">
        <v>0.16665659303266492</v>
      </c>
      <c r="C3" s="81">
        <v>0</v>
      </c>
      <c r="D3" s="84">
        <v>0</v>
      </c>
      <c r="E3" s="87">
        <v>54667158.5</v>
      </c>
      <c r="F3" s="39">
        <v>0</v>
      </c>
      <c r="G3" s="86">
        <v>805646.12999999989</v>
      </c>
      <c r="H3" s="86">
        <v>0</v>
      </c>
      <c r="I3" s="86">
        <v>19158235.299999997</v>
      </c>
      <c r="M3" s="14"/>
    </row>
    <row r="4" spans="1:17" ht="18.75" x14ac:dyDescent="0.25">
      <c r="A4" s="20" t="s">
        <v>5</v>
      </c>
      <c r="B4" s="37">
        <v>0.23981824154454939</v>
      </c>
      <c r="C4" s="82">
        <v>647762.97</v>
      </c>
      <c r="D4" s="84">
        <v>459618</v>
      </c>
      <c r="E4" s="87">
        <v>90862293.060000002</v>
      </c>
      <c r="F4" s="39">
        <v>5.0584019456398248E-3</v>
      </c>
      <c r="G4" s="86">
        <v>2175547.9899999998</v>
      </c>
      <c r="H4" s="86">
        <v>0</v>
      </c>
      <c r="I4" s="86">
        <v>47683857.080000006</v>
      </c>
      <c r="M4" s="9"/>
      <c r="P4"/>
      <c r="Q4"/>
    </row>
    <row r="5" spans="1:17" ht="18.75" x14ac:dyDescent="0.25">
      <c r="A5" s="22" t="s">
        <v>6</v>
      </c>
      <c r="B5" s="37">
        <v>0.10617660472824188</v>
      </c>
      <c r="C5" s="81">
        <v>0</v>
      </c>
      <c r="D5" s="84">
        <v>0</v>
      </c>
      <c r="E5" s="87">
        <v>110269726</v>
      </c>
      <c r="F5" s="39">
        <v>0</v>
      </c>
      <c r="G5" s="86">
        <v>0</v>
      </c>
      <c r="H5" s="86">
        <v>0</v>
      </c>
      <c r="I5" s="86">
        <v>38265482.609999999</v>
      </c>
      <c r="M5" s="9"/>
      <c r="P5"/>
      <c r="Q5"/>
    </row>
    <row r="6" spans="1:17" ht="18.75" x14ac:dyDescent="0.25">
      <c r="A6" s="20" t="s">
        <v>7</v>
      </c>
      <c r="B6" s="37">
        <v>0.29186663939546253</v>
      </c>
      <c r="C6" s="82">
        <v>5405394.8099999996</v>
      </c>
      <c r="D6" s="84">
        <v>0</v>
      </c>
      <c r="E6" s="87">
        <v>1165061778.6199999</v>
      </c>
      <c r="F6" s="39">
        <v>0</v>
      </c>
      <c r="G6" s="86">
        <v>7062500</v>
      </c>
      <c r="H6" s="86">
        <v>0</v>
      </c>
      <c r="I6" s="86">
        <v>421867371.81000006</v>
      </c>
      <c r="M6" s="9"/>
      <c r="P6"/>
      <c r="Q6"/>
    </row>
    <row r="7" spans="1:17" ht="18.75" x14ac:dyDescent="0.25">
      <c r="A7" s="22" t="s">
        <v>8</v>
      </c>
      <c r="B7" s="37">
        <v>0.16027471845602895</v>
      </c>
      <c r="C7" s="81">
        <v>0</v>
      </c>
      <c r="D7" s="84">
        <v>0</v>
      </c>
      <c r="E7" s="87">
        <v>62596392.689999998</v>
      </c>
      <c r="F7" s="39">
        <v>0</v>
      </c>
      <c r="G7" s="86">
        <v>765040.57000000007</v>
      </c>
      <c r="H7" s="86">
        <v>0</v>
      </c>
      <c r="I7" s="86">
        <v>44399757.509999998</v>
      </c>
      <c r="M7" s="9"/>
      <c r="P7"/>
      <c r="Q7"/>
    </row>
    <row r="8" spans="1:17" ht="18.75" x14ac:dyDescent="0.3">
      <c r="A8" s="20" t="s">
        <v>9</v>
      </c>
      <c r="B8" s="37">
        <v>0.20208083833179585</v>
      </c>
      <c r="C8" s="81">
        <v>0</v>
      </c>
      <c r="D8" s="84">
        <v>0</v>
      </c>
      <c r="E8" s="87">
        <v>85741362.359999999</v>
      </c>
      <c r="F8" s="39">
        <v>0</v>
      </c>
      <c r="G8" s="86">
        <v>1008765.3</v>
      </c>
      <c r="H8" s="86">
        <v>1875000</v>
      </c>
      <c r="I8" s="86">
        <v>61558325.549999997</v>
      </c>
      <c r="M8" s="14"/>
    </row>
    <row r="9" spans="1:17" ht="18.75" x14ac:dyDescent="0.3">
      <c r="A9" s="22" t="s">
        <v>11</v>
      </c>
      <c r="B9" s="37">
        <v>0.26748755919440587</v>
      </c>
      <c r="C9" s="81">
        <v>0</v>
      </c>
      <c r="D9" s="84">
        <v>0</v>
      </c>
      <c r="E9" s="87">
        <v>20571258.149999999</v>
      </c>
      <c r="F9" s="39">
        <v>0</v>
      </c>
      <c r="G9" s="86">
        <v>1028835.1099999999</v>
      </c>
      <c r="H9" s="86">
        <v>0</v>
      </c>
      <c r="I9" s="86">
        <v>26563563.389999997</v>
      </c>
      <c r="M9" s="14"/>
    </row>
    <row r="10" spans="1:17" ht="18.75" x14ac:dyDescent="0.3">
      <c r="A10" s="20" t="s">
        <v>12</v>
      </c>
      <c r="B10" s="37">
        <v>0.26726331022790872</v>
      </c>
      <c r="C10" s="82">
        <v>11448557</v>
      </c>
      <c r="D10" s="84">
        <v>7593386</v>
      </c>
      <c r="E10" s="87">
        <v>237824404</v>
      </c>
      <c r="F10" s="39">
        <v>3.1928540016440028E-2</v>
      </c>
      <c r="G10" s="86">
        <v>6223420.2599999998</v>
      </c>
      <c r="H10" s="86">
        <v>375000</v>
      </c>
      <c r="I10" s="86">
        <v>129524825.14</v>
      </c>
      <c r="M10" s="14"/>
    </row>
    <row r="11" spans="1:17" ht="18.75" x14ac:dyDescent="0.3">
      <c r="A11" s="22" t="s">
        <v>13</v>
      </c>
      <c r="B11" s="37">
        <v>0.17433956415339394</v>
      </c>
      <c r="C11" s="81">
        <v>0</v>
      </c>
      <c r="D11" s="84">
        <v>2836429.9</v>
      </c>
      <c r="E11" s="87">
        <v>198058940.60999998</v>
      </c>
      <c r="F11" s="39">
        <v>1.4321140420443048E-2</v>
      </c>
      <c r="G11" s="86">
        <v>3653242.6399999997</v>
      </c>
      <c r="H11" s="86">
        <v>0</v>
      </c>
      <c r="I11" s="86">
        <v>76155644.609999999</v>
      </c>
      <c r="M11" s="14"/>
    </row>
    <row r="12" spans="1:17" ht="18.75" x14ac:dyDescent="0.3">
      <c r="A12" s="20" t="s">
        <v>14</v>
      </c>
      <c r="B12" s="37">
        <v>0.29484758286303442</v>
      </c>
      <c r="C12" s="83">
        <v>183250</v>
      </c>
      <c r="D12" s="84">
        <v>-39029.879999999997</v>
      </c>
      <c r="E12" s="87">
        <v>29592901.079999998</v>
      </c>
      <c r="F12" s="39">
        <v>-1.3188933350768326E-3</v>
      </c>
      <c r="G12" s="86">
        <v>1028835.1099999999</v>
      </c>
      <c r="H12" s="86">
        <v>0</v>
      </c>
      <c r="I12" s="86">
        <v>34123090.739999995</v>
      </c>
      <c r="M12" s="14"/>
    </row>
    <row r="13" spans="1:17" ht="18.75" x14ac:dyDescent="0.3">
      <c r="A13" s="22" t="s">
        <v>15</v>
      </c>
      <c r="B13" s="37">
        <v>7.0842366194178552E-2</v>
      </c>
      <c r="C13" s="81">
        <v>0</v>
      </c>
      <c r="D13" s="84">
        <v>0</v>
      </c>
      <c r="E13" s="87">
        <v>49139863.589999996</v>
      </c>
      <c r="F13" s="39">
        <v>0</v>
      </c>
      <c r="G13" s="86">
        <v>0</v>
      </c>
      <c r="H13" s="86">
        <v>0</v>
      </c>
      <c r="I13" s="86">
        <v>19619415.169999998</v>
      </c>
      <c r="M13" s="14"/>
    </row>
    <row r="14" spans="1:17" ht="18.75" x14ac:dyDescent="0.3">
      <c r="A14" s="20" t="s">
        <v>16</v>
      </c>
      <c r="B14" s="37">
        <v>0.17460276657437662</v>
      </c>
      <c r="C14" s="83">
        <v>320878.02</v>
      </c>
      <c r="D14" s="84">
        <v>208876.22</v>
      </c>
      <c r="E14" s="87">
        <v>186650350.38999999</v>
      </c>
      <c r="F14" s="39">
        <v>1.1190775670314027E-3</v>
      </c>
      <c r="G14" s="86">
        <v>5204336.0299999993</v>
      </c>
      <c r="H14" s="86">
        <v>1500000</v>
      </c>
      <c r="I14" s="86">
        <v>102258330.06999999</v>
      </c>
      <c r="M14" s="14"/>
    </row>
    <row r="15" spans="1:17" ht="18.75" x14ac:dyDescent="0.3">
      <c r="A15" s="22" t="s">
        <v>17</v>
      </c>
      <c r="B15" s="37">
        <v>0.13247115176575816</v>
      </c>
      <c r="C15" s="83">
        <v>376677.67000000004</v>
      </c>
      <c r="D15" s="84">
        <v>4288645.67</v>
      </c>
      <c r="E15" s="87">
        <v>61569327.639999993</v>
      </c>
      <c r="F15" s="39">
        <v>6.9655554711852627E-2</v>
      </c>
      <c r="G15" s="86">
        <v>0</v>
      </c>
      <c r="H15" s="86">
        <v>750000</v>
      </c>
      <c r="I15" s="86">
        <v>62500287.310000002</v>
      </c>
      <c r="M15" s="14"/>
    </row>
    <row r="16" spans="1:17" ht="18.75" x14ac:dyDescent="0.3">
      <c r="A16" s="20" t="s">
        <v>18</v>
      </c>
      <c r="B16" s="37">
        <v>8.9257460173951572E-2</v>
      </c>
      <c r="C16" s="81">
        <v>0</v>
      </c>
      <c r="D16" s="84">
        <v>0</v>
      </c>
      <c r="E16" s="87">
        <v>64416430.680000007</v>
      </c>
      <c r="F16" s="39">
        <v>0</v>
      </c>
      <c r="G16" s="86">
        <v>0</v>
      </c>
      <c r="H16" s="86">
        <v>0</v>
      </c>
      <c r="I16" s="86">
        <v>35709278.289999999</v>
      </c>
      <c r="M16" s="14"/>
    </row>
    <row r="17" spans="1:13" ht="18.75" x14ac:dyDescent="0.3">
      <c r="A17" s="22" t="s">
        <v>19</v>
      </c>
      <c r="B17" s="37">
        <v>8.2681254756533804E-2</v>
      </c>
      <c r="C17" s="81">
        <v>0</v>
      </c>
      <c r="D17" s="84">
        <v>0</v>
      </c>
      <c r="E17" s="87">
        <v>57103932.640000001</v>
      </c>
      <c r="F17" s="39">
        <v>0</v>
      </c>
      <c r="G17" s="86">
        <v>0</v>
      </c>
      <c r="H17" s="86">
        <v>0</v>
      </c>
      <c r="I17" s="86">
        <v>38532817.439999998</v>
      </c>
      <c r="M17" s="14"/>
    </row>
    <row r="18" spans="1:13" ht="18.75" x14ac:dyDescent="0.3">
      <c r="A18" s="20" t="s">
        <v>20</v>
      </c>
      <c r="B18" s="37">
        <v>0.11066506395622014</v>
      </c>
      <c r="C18" s="81">
        <v>0</v>
      </c>
      <c r="D18" s="84">
        <v>0</v>
      </c>
      <c r="E18" s="87">
        <v>90444095.220000014</v>
      </c>
      <c r="F18" s="39">
        <v>0</v>
      </c>
      <c r="G18" s="86">
        <v>0</v>
      </c>
      <c r="H18" s="86">
        <v>0</v>
      </c>
      <c r="I18" s="86">
        <v>38005140.359999999</v>
      </c>
      <c r="M18" s="14"/>
    </row>
    <row r="19" spans="1:13" ht="18.75" x14ac:dyDescent="0.3">
      <c r="A19" s="22" t="s">
        <v>55</v>
      </c>
      <c r="B19" s="37">
        <v>0.20287731819562066</v>
      </c>
      <c r="C19" s="80">
        <v>-20178.75</v>
      </c>
      <c r="D19" s="84">
        <v>2651286.9800000004</v>
      </c>
      <c r="E19" s="87">
        <v>134661232.00999999</v>
      </c>
      <c r="F19" s="39">
        <v>1.9688569162972718E-2</v>
      </c>
      <c r="G19" s="86">
        <v>1962806.12</v>
      </c>
      <c r="H19" s="86">
        <v>0</v>
      </c>
      <c r="I19" s="86">
        <v>48642821.399999999</v>
      </c>
      <c r="M19" s="14"/>
    </row>
    <row r="20" spans="1:13" ht="18.75" x14ac:dyDescent="0.3">
      <c r="A20" s="20" t="s">
        <v>21</v>
      </c>
      <c r="B20" s="37">
        <v>0.11419296819848621</v>
      </c>
      <c r="C20" s="83">
        <v>577.22</v>
      </c>
      <c r="D20" s="84">
        <v>25097.16</v>
      </c>
      <c r="E20" s="87">
        <v>30510344.850000001</v>
      </c>
      <c r="F20" s="39">
        <v>8.2257870644815076E-4</v>
      </c>
      <c r="G20" s="86">
        <v>0</v>
      </c>
      <c r="H20" s="86">
        <v>0</v>
      </c>
      <c r="I20" s="86">
        <v>31417251.780000001</v>
      </c>
      <c r="M20" s="14"/>
    </row>
    <row r="21" spans="1:13" ht="18.75" x14ac:dyDescent="0.3">
      <c r="A21" s="22" t="s">
        <v>22</v>
      </c>
      <c r="B21" s="37">
        <v>0.24202454729676345</v>
      </c>
      <c r="C21" s="82">
        <v>6402271.6299999999</v>
      </c>
      <c r="D21" s="84">
        <v>-498264.31000000006</v>
      </c>
      <c r="E21" s="87">
        <v>27923218.27</v>
      </c>
      <c r="F21" s="39">
        <v>-1.7844086064224288E-2</v>
      </c>
      <c r="G21" s="86">
        <v>1988535.1</v>
      </c>
      <c r="H21" s="86">
        <v>0</v>
      </c>
      <c r="I21" s="86">
        <v>39689544</v>
      </c>
      <c r="M21" s="14"/>
    </row>
    <row r="22" spans="1:13" ht="18.75" x14ac:dyDescent="0.3">
      <c r="A22" s="20" t="s">
        <v>23</v>
      </c>
      <c r="B22" s="37">
        <v>0.2442745538693144</v>
      </c>
      <c r="C22" s="82">
        <v>1047057.3</v>
      </c>
      <c r="D22" s="84">
        <v>1992499.31</v>
      </c>
      <c r="E22" s="87">
        <v>92259497.950000003</v>
      </c>
      <c r="F22" s="39">
        <v>2.159668494055576E-2</v>
      </c>
      <c r="G22" s="86">
        <v>2371259.27</v>
      </c>
      <c r="H22" s="86">
        <v>750000</v>
      </c>
      <c r="I22" s="86">
        <v>46885647.670000002</v>
      </c>
      <c r="M22" s="14"/>
    </row>
    <row r="23" spans="1:13" ht="18.75" x14ac:dyDescent="0.3">
      <c r="A23" s="22" t="s">
        <v>24</v>
      </c>
      <c r="B23" s="37">
        <v>0.18242743488384688</v>
      </c>
      <c r="C23" s="81">
        <v>0</v>
      </c>
      <c r="D23" s="84">
        <v>0</v>
      </c>
      <c r="E23" s="87">
        <v>166610573.95000002</v>
      </c>
      <c r="F23" s="39">
        <v>0</v>
      </c>
      <c r="G23" s="86">
        <v>4248955.71</v>
      </c>
      <c r="H23" s="86">
        <v>0</v>
      </c>
      <c r="I23" s="86">
        <v>81443819.479999989</v>
      </c>
      <c r="M23" s="14"/>
    </row>
    <row r="24" spans="1:13" ht="18.75" x14ac:dyDescent="0.3">
      <c r="A24" s="20" t="s">
        <v>25</v>
      </c>
      <c r="B24" s="37">
        <v>0.14154457214229454</v>
      </c>
      <c r="C24" s="81">
        <v>0</v>
      </c>
      <c r="D24" s="84">
        <v>0</v>
      </c>
      <c r="E24" s="87">
        <v>90702960.950000003</v>
      </c>
      <c r="F24" s="39">
        <v>0</v>
      </c>
      <c r="G24" s="86">
        <v>469133.43</v>
      </c>
      <c r="H24" s="86">
        <v>0</v>
      </c>
      <c r="I24" s="86">
        <v>79256060.649999991</v>
      </c>
      <c r="M24" s="14"/>
    </row>
    <row r="25" spans="1:13" ht="18.75" x14ac:dyDescent="0.3">
      <c r="A25" s="22" t="s">
        <v>26</v>
      </c>
      <c r="B25" s="37">
        <v>0.11427358847424005</v>
      </c>
      <c r="C25" s="81">
        <v>0</v>
      </c>
      <c r="D25" s="84">
        <v>0</v>
      </c>
      <c r="E25" s="87">
        <v>76866257.329999998</v>
      </c>
      <c r="F25" s="39">
        <v>0</v>
      </c>
      <c r="G25" s="86">
        <v>0</v>
      </c>
      <c r="H25" s="86">
        <v>0</v>
      </c>
      <c r="I25" s="86">
        <v>54622210.729999997</v>
      </c>
      <c r="M25" s="14"/>
    </row>
    <row r="26" spans="1:13" ht="18.75" x14ac:dyDescent="0.3">
      <c r="A26" s="20" t="s">
        <v>27</v>
      </c>
      <c r="B26" s="37">
        <v>0.12119722985231626</v>
      </c>
      <c r="C26" s="81">
        <v>0</v>
      </c>
      <c r="D26" s="84">
        <v>0</v>
      </c>
      <c r="E26" s="87">
        <v>251124630.87</v>
      </c>
      <c r="F26" s="39">
        <v>0</v>
      </c>
      <c r="G26" s="86">
        <v>0</v>
      </c>
      <c r="H26" s="86">
        <v>0</v>
      </c>
      <c r="I26" s="86">
        <v>79591512.609999999</v>
      </c>
      <c r="M26" s="14"/>
    </row>
    <row r="27" spans="1:13" ht="18.75" x14ac:dyDescent="0.3">
      <c r="A27" s="22" t="s">
        <v>28</v>
      </c>
      <c r="B27" s="37">
        <v>8.7036435729672165E-2</v>
      </c>
      <c r="C27" s="83">
        <v>447065</v>
      </c>
      <c r="D27" s="84">
        <v>31700</v>
      </c>
      <c r="E27" s="87">
        <v>44650256.939999998</v>
      </c>
      <c r="F27" s="39">
        <v>7.0996231987192687E-4</v>
      </c>
      <c r="G27" s="86">
        <v>0</v>
      </c>
      <c r="H27" s="86">
        <v>0</v>
      </c>
      <c r="I27" s="86">
        <v>23198093.130000003</v>
      </c>
      <c r="M27" s="14"/>
    </row>
    <row r="28" spans="1:13" ht="18.75" x14ac:dyDescent="0.3">
      <c r="A28" s="20" t="s">
        <v>29</v>
      </c>
      <c r="B28" s="37">
        <v>9.1482117065056601E-2</v>
      </c>
      <c r="C28" s="81">
        <v>0</v>
      </c>
      <c r="D28" s="84">
        <v>0</v>
      </c>
      <c r="E28" s="87">
        <v>35233486.039999999</v>
      </c>
      <c r="F28" s="39">
        <v>0</v>
      </c>
      <c r="G28" s="86">
        <v>0</v>
      </c>
      <c r="H28" s="86">
        <v>1500000</v>
      </c>
      <c r="I28" s="86">
        <v>26598553.800000001</v>
      </c>
      <c r="M28" s="14"/>
    </row>
    <row r="29" spans="1:13" ht="18.75" x14ac:dyDescent="0.3">
      <c r="A29" s="22" t="s">
        <v>30</v>
      </c>
      <c r="B29" s="37">
        <v>0.26887578850614152</v>
      </c>
      <c r="C29" s="81">
        <v>0</v>
      </c>
      <c r="D29" s="84">
        <v>0</v>
      </c>
      <c r="E29" s="87">
        <v>36835019.600000001</v>
      </c>
      <c r="F29" s="39">
        <v>0</v>
      </c>
      <c r="G29" s="86">
        <v>1028835.1099999999</v>
      </c>
      <c r="H29" s="86">
        <v>0</v>
      </c>
      <c r="I29" s="86">
        <v>25723510.760000002</v>
      </c>
      <c r="M29" s="14"/>
    </row>
    <row r="30" spans="1:13" ht="18.75" x14ac:dyDescent="0.3">
      <c r="A30" s="20" t="s">
        <v>31</v>
      </c>
      <c r="B30" s="37">
        <v>0.10991782677983475</v>
      </c>
      <c r="C30" s="83">
        <v>186852.05</v>
      </c>
      <c r="D30" s="84">
        <v>152952.74</v>
      </c>
      <c r="E30" s="87">
        <v>22835511.379999999</v>
      </c>
      <c r="F30" s="39">
        <v>6.6980212290739596E-3</v>
      </c>
      <c r="G30" s="86">
        <v>220670.51</v>
      </c>
      <c r="H30" s="86">
        <v>0</v>
      </c>
      <c r="I30" s="86">
        <v>18919488.359999999</v>
      </c>
      <c r="M30" s="14"/>
    </row>
    <row r="31" spans="1:13" ht="18.75" x14ac:dyDescent="0.3">
      <c r="A31" s="22" t="s">
        <v>32</v>
      </c>
      <c r="B31" s="37">
        <v>0.32911333201275378</v>
      </c>
      <c r="C31" s="81">
        <v>0</v>
      </c>
      <c r="D31" s="84">
        <v>3632184.8200000003</v>
      </c>
      <c r="E31" s="87">
        <v>86710623.020000011</v>
      </c>
      <c r="F31" s="39">
        <v>4.1888579432328932E-2</v>
      </c>
      <c r="G31" s="86">
        <v>3068747.5999999996</v>
      </c>
      <c r="H31" s="86">
        <v>0</v>
      </c>
      <c r="I31" s="86">
        <v>71999347.710000008</v>
      </c>
      <c r="M31" s="14"/>
    </row>
    <row r="32" spans="1:13" ht="18.75" x14ac:dyDescent="0.3">
      <c r="A32" s="20" t="s">
        <v>33</v>
      </c>
      <c r="B32" s="37">
        <v>0.21785621224857779</v>
      </c>
      <c r="C32" s="81">
        <v>0</v>
      </c>
      <c r="D32" s="84">
        <v>0</v>
      </c>
      <c r="E32" s="87">
        <v>63667545.82</v>
      </c>
      <c r="F32" s="39">
        <v>0</v>
      </c>
      <c r="G32" s="86">
        <v>1157161.1099999999</v>
      </c>
      <c r="H32" s="86">
        <v>0</v>
      </c>
      <c r="I32" s="86">
        <v>56380282.660000004</v>
      </c>
      <c r="M32" s="14"/>
    </row>
    <row r="33" spans="1:13" ht="18.75" x14ac:dyDescent="0.3">
      <c r="A33" s="22" t="s">
        <v>34</v>
      </c>
      <c r="B33" s="37">
        <v>0.31892955670184558</v>
      </c>
      <c r="C33" s="82">
        <v>27087744</v>
      </c>
      <c r="D33" s="84">
        <v>23672118</v>
      </c>
      <c r="E33" s="87">
        <v>257681560</v>
      </c>
      <c r="F33" s="39">
        <v>9.186578193643348E-2</v>
      </c>
      <c r="G33" s="86">
        <v>6765305.29</v>
      </c>
      <c r="H33" s="86">
        <v>0</v>
      </c>
      <c r="I33" s="86">
        <v>142464960.30000001</v>
      </c>
      <c r="M33" s="14"/>
    </row>
    <row r="34" spans="1:13" ht="18.75" x14ac:dyDescent="0.3">
      <c r="A34" s="20" t="s">
        <v>35</v>
      </c>
      <c r="B34" s="37">
        <v>0.16068288687932522</v>
      </c>
      <c r="C34" s="82">
        <v>2915325</v>
      </c>
      <c r="D34" s="84">
        <v>-654813</v>
      </c>
      <c r="E34" s="87">
        <v>166597816</v>
      </c>
      <c r="F34" s="39">
        <v>-3.9305017059767461E-3</v>
      </c>
      <c r="G34" s="86">
        <v>1413197.2000000002</v>
      </c>
      <c r="H34" s="86">
        <v>0</v>
      </c>
      <c r="I34" s="86">
        <v>69904623.360000014</v>
      </c>
      <c r="M34" s="14"/>
    </row>
    <row r="35" spans="1:13" ht="18.75" x14ac:dyDescent="0.3">
      <c r="A35" s="22" t="s">
        <v>36</v>
      </c>
      <c r="B35" s="37">
        <v>7.2604531642215059E-2</v>
      </c>
      <c r="C35" s="81">
        <v>0</v>
      </c>
      <c r="D35" s="84">
        <v>0</v>
      </c>
      <c r="E35" s="87">
        <v>45062029.490000002</v>
      </c>
      <c r="F35" s="39">
        <v>0</v>
      </c>
      <c r="G35" s="86">
        <v>0</v>
      </c>
      <c r="H35" s="86">
        <v>0</v>
      </c>
      <c r="I35" s="86">
        <v>21395608.48</v>
      </c>
      <c r="M35" s="14"/>
    </row>
    <row r="36" spans="1:13" ht="18.75" x14ac:dyDescent="0.3">
      <c r="A36" s="20" t="s">
        <v>37</v>
      </c>
      <c r="B36" s="37">
        <v>0.13634834877766269</v>
      </c>
      <c r="C36" s="83">
        <v>704</v>
      </c>
      <c r="D36" s="84">
        <v>1157783.73</v>
      </c>
      <c r="E36" s="87">
        <v>155777413</v>
      </c>
      <c r="F36" s="39">
        <v>7.4322952712021217E-3</v>
      </c>
      <c r="G36" s="86">
        <v>0</v>
      </c>
      <c r="H36" s="86">
        <v>0</v>
      </c>
      <c r="I36" s="86">
        <v>93548978.719999999</v>
      </c>
      <c r="M36" s="14"/>
    </row>
    <row r="37" spans="1:13" ht="18.75" x14ac:dyDescent="0.3">
      <c r="A37" s="22" t="s">
        <v>38</v>
      </c>
      <c r="B37" s="37">
        <v>0.13256859522875133</v>
      </c>
      <c r="C37" s="81">
        <v>0</v>
      </c>
      <c r="D37" s="84">
        <v>2419351.54</v>
      </c>
      <c r="E37" s="87">
        <v>92219897.530000001</v>
      </c>
      <c r="F37" s="39">
        <v>2.6234593670123763E-2</v>
      </c>
      <c r="G37" s="86">
        <v>0</v>
      </c>
      <c r="H37" s="86">
        <v>0</v>
      </c>
      <c r="I37" s="86">
        <v>39453461.670000002</v>
      </c>
      <c r="M37" s="14"/>
    </row>
    <row r="38" spans="1:13" ht="18.75" x14ac:dyDescent="0.3">
      <c r="A38" s="20" t="s">
        <v>39</v>
      </c>
      <c r="B38" s="37">
        <v>0.18044923470237262</v>
      </c>
      <c r="C38" s="81">
        <v>0</v>
      </c>
      <c r="D38" s="84">
        <v>0</v>
      </c>
      <c r="E38" s="87">
        <v>45659335.410000004</v>
      </c>
      <c r="F38" s="39">
        <v>0</v>
      </c>
      <c r="G38" s="86">
        <v>1610111.3800000001</v>
      </c>
      <c r="H38" s="86">
        <v>1500000</v>
      </c>
      <c r="I38" s="86">
        <v>47283149.830000006</v>
      </c>
      <c r="M38" s="14"/>
    </row>
    <row r="39" spans="1:13" ht="18.75" x14ac:dyDescent="0.3">
      <c r="A39" s="22" t="s">
        <v>40</v>
      </c>
      <c r="B39" s="37">
        <v>0.15716315326535721</v>
      </c>
      <c r="C39" s="81">
        <v>0</v>
      </c>
      <c r="D39" s="84">
        <v>0</v>
      </c>
      <c r="E39" s="87">
        <v>206178402.34999999</v>
      </c>
      <c r="F39" s="39">
        <v>0</v>
      </c>
      <c r="G39" s="86">
        <v>1932483.5</v>
      </c>
      <c r="H39" s="86">
        <v>0</v>
      </c>
      <c r="I39" s="86">
        <v>94482077.25</v>
      </c>
      <c r="M39" s="14"/>
    </row>
    <row r="40" spans="1:13" ht="18.75" x14ac:dyDescent="0.3">
      <c r="A40" s="20" t="s">
        <v>41</v>
      </c>
      <c r="B40" s="37">
        <v>0.21036988166975562</v>
      </c>
      <c r="C40" s="81">
        <v>0</v>
      </c>
      <c r="D40" s="84">
        <v>0</v>
      </c>
      <c r="E40" s="87">
        <v>39245098.420000002</v>
      </c>
      <c r="F40" s="39">
        <v>0</v>
      </c>
      <c r="G40" s="86">
        <v>1028835.1099999999</v>
      </c>
      <c r="H40" s="86">
        <v>1875000</v>
      </c>
      <c r="I40" s="86">
        <v>42501233.739999995</v>
      </c>
      <c r="M40" s="14"/>
    </row>
    <row r="41" spans="1:13" ht="18.75" x14ac:dyDescent="0.3">
      <c r="A41" s="22" t="s">
        <v>42</v>
      </c>
      <c r="B41" s="37">
        <v>0.17357690257606881</v>
      </c>
      <c r="C41" s="83">
        <v>2681.58</v>
      </c>
      <c r="D41" s="84">
        <v>0</v>
      </c>
      <c r="E41" s="87">
        <v>79895363.879999995</v>
      </c>
      <c r="F41" s="39">
        <v>0</v>
      </c>
      <c r="G41" s="86">
        <v>666339.1</v>
      </c>
      <c r="H41" s="86">
        <v>0</v>
      </c>
      <c r="I41" s="86">
        <v>40312819.620000005</v>
      </c>
      <c r="M41" s="14"/>
    </row>
    <row r="42" spans="1:13" ht="18.75" x14ac:dyDescent="0.3">
      <c r="A42" s="20" t="s">
        <v>43</v>
      </c>
      <c r="B42" s="37">
        <v>6.8437693512610157E-2</v>
      </c>
      <c r="C42" s="81">
        <v>0</v>
      </c>
      <c r="D42" s="84">
        <v>0</v>
      </c>
      <c r="E42" s="87">
        <v>100074200.44</v>
      </c>
      <c r="F42" s="39">
        <v>0</v>
      </c>
      <c r="G42" s="86">
        <v>0</v>
      </c>
      <c r="H42" s="86">
        <v>0</v>
      </c>
      <c r="I42" s="86">
        <v>25471342.890000001</v>
      </c>
      <c r="M42" s="14"/>
    </row>
    <row r="43" spans="1:13" ht="18.75" x14ac:dyDescent="0.3">
      <c r="A43" s="22" t="s">
        <v>44</v>
      </c>
      <c r="B43" s="37">
        <v>0.12702563463685651</v>
      </c>
      <c r="C43" s="81">
        <v>0</v>
      </c>
      <c r="D43" s="84">
        <v>0</v>
      </c>
      <c r="E43" s="87">
        <v>143992065.76999998</v>
      </c>
      <c r="F43" s="39">
        <v>0</v>
      </c>
      <c r="G43" s="86">
        <v>0</v>
      </c>
      <c r="H43" s="86">
        <v>0</v>
      </c>
      <c r="I43" s="86">
        <v>107366679.69</v>
      </c>
      <c r="M43" s="14"/>
    </row>
    <row r="44" spans="1:13" ht="18.75" x14ac:dyDescent="0.3">
      <c r="A44" s="20" t="s">
        <v>45</v>
      </c>
      <c r="B44" s="37">
        <v>0.18867685904922848</v>
      </c>
      <c r="C44" s="81">
        <v>0</v>
      </c>
      <c r="D44" s="84">
        <v>349574.13</v>
      </c>
      <c r="E44" s="87">
        <v>458275651.87</v>
      </c>
      <c r="F44" s="39">
        <v>7.6280319186401908E-4</v>
      </c>
      <c r="G44" s="86">
        <v>5661500</v>
      </c>
      <c r="H44" s="86">
        <v>0</v>
      </c>
      <c r="I44" s="86">
        <v>192444531.21999997</v>
      </c>
      <c r="M44" s="14"/>
    </row>
    <row r="45" spans="1:13" ht="18.75" x14ac:dyDescent="0.3">
      <c r="A45" s="22" t="s">
        <v>46</v>
      </c>
      <c r="B45" s="37">
        <v>0.16970221890475642</v>
      </c>
      <c r="C45" s="81">
        <v>0</v>
      </c>
      <c r="D45" s="84">
        <v>0</v>
      </c>
      <c r="E45" s="87">
        <v>51297308.109999999</v>
      </c>
      <c r="F45" s="39">
        <v>0</v>
      </c>
      <c r="G45" s="86">
        <v>906981.38</v>
      </c>
      <c r="H45" s="86">
        <v>0</v>
      </c>
      <c r="I45" s="86">
        <v>22986416.920000002</v>
      </c>
      <c r="M45" s="14"/>
    </row>
    <row r="46" spans="1:13" ht="18.75" x14ac:dyDescent="0.3">
      <c r="A46" s="20" t="s">
        <v>47</v>
      </c>
      <c r="B46" s="37">
        <v>0.10217980788348006</v>
      </c>
      <c r="C46" s="81">
        <v>0</v>
      </c>
      <c r="D46" s="84">
        <v>0</v>
      </c>
      <c r="E46" s="87">
        <v>31614263.300000001</v>
      </c>
      <c r="F46" s="39">
        <v>0</v>
      </c>
      <c r="G46" s="86">
        <v>215716.1</v>
      </c>
      <c r="H46" s="86">
        <v>750000</v>
      </c>
      <c r="I46" s="86">
        <v>28111936.099999998</v>
      </c>
      <c r="M46" s="14"/>
    </row>
    <row r="47" spans="1:13" ht="18.75" x14ac:dyDescent="0.3">
      <c r="A47" s="22" t="s">
        <v>48</v>
      </c>
      <c r="B47" s="37">
        <v>0.15560088672921391</v>
      </c>
      <c r="C47" s="82">
        <v>3376875.45</v>
      </c>
      <c r="D47" s="84">
        <v>3124566.1900000004</v>
      </c>
      <c r="E47" s="87">
        <v>121598226.74000001</v>
      </c>
      <c r="F47" s="39">
        <v>2.5695820356664522E-2</v>
      </c>
      <c r="G47" s="86">
        <v>497576</v>
      </c>
      <c r="H47" s="86">
        <v>0</v>
      </c>
      <c r="I47" s="86">
        <v>104204234.87</v>
      </c>
      <c r="M47" s="14"/>
    </row>
    <row r="48" spans="1:13" ht="18.75" x14ac:dyDescent="0.3">
      <c r="A48" s="20" t="s">
        <v>49</v>
      </c>
      <c r="B48" s="37">
        <v>0.2004826415834475</v>
      </c>
      <c r="C48" s="83">
        <v>319115.96000000002</v>
      </c>
      <c r="D48" s="84">
        <v>4189049.79</v>
      </c>
      <c r="E48" s="87">
        <v>89372905.879999995</v>
      </c>
      <c r="F48" s="39">
        <v>4.6871585395517862E-2</v>
      </c>
      <c r="G48" s="86">
        <v>2046229.8099999998</v>
      </c>
      <c r="H48" s="86">
        <v>0</v>
      </c>
      <c r="I48" s="86">
        <v>59035365.510000005</v>
      </c>
      <c r="M48" s="14"/>
    </row>
    <row r="49" spans="1:13" ht="18.75" x14ac:dyDescent="0.3">
      <c r="A49" s="22" t="s">
        <v>50</v>
      </c>
      <c r="B49" s="37">
        <v>9.9299109007980363E-2</v>
      </c>
      <c r="C49" s="81">
        <v>0</v>
      </c>
      <c r="D49" s="84">
        <v>0</v>
      </c>
      <c r="E49" s="87">
        <v>123038600.99000001</v>
      </c>
      <c r="F49" s="39">
        <v>0</v>
      </c>
      <c r="G49" s="86">
        <v>0</v>
      </c>
      <c r="H49" s="86">
        <v>0</v>
      </c>
      <c r="I49" s="86">
        <v>22050606.169999998</v>
      </c>
      <c r="M49" s="14"/>
    </row>
    <row r="50" spans="1:13" ht="18.75" x14ac:dyDescent="0.3">
      <c r="A50" s="20" t="s">
        <v>51</v>
      </c>
      <c r="B50" s="37">
        <v>0.11306858616823007</v>
      </c>
      <c r="C50" s="81">
        <v>0</v>
      </c>
      <c r="D50" s="84">
        <v>0</v>
      </c>
      <c r="E50" s="87">
        <v>74220032.700000003</v>
      </c>
      <c r="F50" s="39">
        <v>0</v>
      </c>
      <c r="G50" s="86">
        <v>0</v>
      </c>
      <c r="H50" s="86">
        <v>0</v>
      </c>
      <c r="I50" s="86">
        <v>50426128.280000001</v>
      </c>
      <c r="M50" s="14"/>
    </row>
    <row r="51" spans="1:13" ht="18.75" x14ac:dyDescent="0.3">
      <c r="A51" s="22" t="s">
        <v>52</v>
      </c>
      <c r="B51" s="37">
        <v>5.6511079143543405E-2</v>
      </c>
      <c r="C51" s="81">
        <v>0</v>
      </c>
      <c r="D51" s="84">
        <v>0</v>
      </c>
      <c r="E51" s="87">
        <v>59059262.350000001</v>
      </c>
      <c r="F51" s="39">
        <v>0</v>
      </c>
      <c r="G51" s="85">
        <v>0</v>
      </c>
      <c r="H51" s="85">
        <v>0</v>
      </c>
      <c r="I51" s="85">
        <v>22071554.27</v>
      </c>
      <c r="M51" s="14"/>
    </row>
    <row r="52" spans="1:13" ht="18.75" x14ac:dyDescent="0.3">
      <c r="A52" s="18"/>
      <c r="B52" s="10"/>
      <c r="C52" s="3"/>
      <c r="D52" s="3"/>
      <c r="G52"/>
      <c r="H52"/>
      <c r="M52" s="14"/>
    </row>
    <row r="53" spans="1:13" ht="18.75" x14ac:dyDescent="0.3">
      <c r="A53" s="12"/>
      <c r="B53" s="10"/>
      <c r="C53" s="3"/>
      <c r="G53"/>
      <c r="H53"/>
      <c r="M53" s="14"/>
    </row>
    <row r="54" spans="1:13" ht="18.75" x14ac:dyDescent="0.3">
      <c r="A54" s="14"/>
      <c r="G54"/>
      <c r="H54"/>
      <c r="M54" s="14"/>
    </row>
    <row r="55" spans="1:13" ht="18.75" x14ac:dyDescent="0.3">
      <c r="A55" s="14"/>
      <c r="G55"/>
      <c r="H55"/>
      <c r="L55" s="9"/>
      <c r="M55" s="14"/>
    </row>
    <row r="56" spans="1:13" ht="18.75" x14ac:dyDescent="0.3">
      <c r="A56" s="14" t="s">
        <v>98</v>
      </c>
      <c r="G56"/>
      <c r="H56"/>
      <c r="L56" s="9"/>
      <c r="M56" s="14"/>
    </row>
    <row r="57" spans="1:13" ht="18.75" x14ac:dyDescent="0.3">
      <c r="A57" s="14" t="s">
        <v>99</v>
      </c>
      <c r="G57"/>
      <c r="H57"/>
      <c r="L57" s="9"/>
      <c r="M57" s="14"/>
    </row>
    <row r="58" spans="1:13" ht="18.75" x14ac:dyDescent="0.3">
      <c r="A58" s="14"/>
      <c r="L58" s="9"/>
      <c r="M58" s="14"/>
    </row>
    <row r="59" spans="1:13" ht="18.75" x14ac:dyDescent="0.3">
      <c r="A59" s="14"/>
      <c r="M59" s="14"/>
    </row>
    <row r="60" spans="1:13" ht="18.75" x14ac:dyDescent="0.3">
      <c r="A60" s="14"/>
      <c r="M60" s="14"/>
    </row>
    <row r="61" spans="1:13" ht="18.75" x14ac:dyDescent="0.3">
      <c r="A61" s="14"/>
      <c r="M61" s="14"/>
    </row>
    <row r="62" spans="1:13" ht="18.75" x14ac:dyDescent="0.3">
      <c r="A62" s="14"/>
      <c r="M62" s="14"/>
    </row>
    <row r="63" spans="1:13" ht="18.75" x14ac:dyDescent="0.3">
      <c r="A63" s="14"/>
      <c r="M63" s="14"/>
    </row>
    <row r="64" spans="1:13" ht="18.75" x14ac:dyDescent="0.3">
      <c r="A64" s="14"/>
      <c r="M64" s="14"/>
    </row>
    <row r="65" spans="1:13" ht="18.75" x14ac:dyDescent="0.3">
      <c r="A65" s="14"/>
      <c r="M65" s="14"/>
    </row>
    <row r="66" spans="1:13" ht="18.75" x14ac:dyDescent="0.3">
      <c r="A66" s="14"/>
      <c r="M66" s="14"/>
    </row>
    <row r="67" spans="1:13" ht="18.75" x14ac:dyDescent="0.3">
      <c r="A67" s="14"/>
      <c r="M67" s="14"/>
    </row>
    <row r="68" spans="1:13" ht="18.75" x14ac:dyDescent="0.3">
      <c r="A68" s="14"/>
      <c r="M68" s="14"/>
    </row>
    <row r="69" spans="1:13" ht="18.75" x14ac:dyDescent="0.3">
      <c r="A69" s="14"/>
      <c r="M69" s="14"/>
    </row>
    <row r="70" spans="1:13" ht="18.75" x14ac:dyDescent="0.3">
      <c r="A70" s="14"/>
      <c r="M70" s="14"/>
    </row>
    <row r="71" spans="1:13" ht="18.75" x14ac:dyDescent="0.3">
      <c r="A71" s="14"/>
      <c r="M71" s="14"/>
    </row>
    <row r="72" spans="1:13" ht="18.75" x14ac:dyDescent="0.3">
      <c r="A72" s="14"/>
      <c r="M72" s="14"/>
    </row>
    <row r="73" spans="1:13" ht="18.75" x14ac:dyDescent="0.3">
      <c r="A73" s="14"/>
      <c r="M73" s="14"/>
    </row>
    <row r="74" spans="1:13" ht="18.75" x14ac:dyDescent="0.3">
      <c r="A74" s="14"/>
      <c r="M74" s="14"/>
    </row>
    <row r="75" spans="1:13" ht="18.75" x14ac:dyDescent="0.3">
      <c r="A75" s="14"/>
      <c r="M75" s="14"/>
    </row>
    <row r="76" spans="1:13" ht="18.75" x14ac:dyDescent="0.3">
      <c r="A76" s="14"/>
      <c r="M76" s="14"/>
    </row>
    <row r="77" spans="1:13" ht="18.75" x14ac:dyDescent="0.3">
      <c r="A77" s="14"/>
      <c r="M77" s="14"/>
    </row>
    <row r="78" spans="1:13" ht="18.75" x14ac:dyDescent="0.3">
      <c r="A78" s="14"/>
      <c r="M78" s="14"/>
    </row>
    <row r="79" spans="1:13" ht="18.75" x14ac:dyDescent="0.3">
      <c r="A79" s="14"/>
      <c r="M79" s="14"/>
    </row>
    <row r="80" spans="1:13" ht="18.75" x14ac:dyDescent="0.3">
      <c r="A80" s="14"/>
      <c r="M80" s="14"/>
    </row>
    <row r="81" spans="1:13" ht="18.75" x14ac:dyDescent="0.3">
      <c r="A81" s="14"/>
      <c r="M81" s="14"/>
    </row>
    <row r="82" spans="1:13" ht="18.75" x14ac:dyDescent="0.3">
      <c r="A82" s="14"/>
      <c r="M82" s="14"/>
    </row>
    <row r="83" spans="1:13" ht="18.75" x14ac:dyDescent="0.3">
      <c r="A83" s="14"/>
      <c r="M83" s="14"/>
    </row>
    <row r="84" spans="1:13" ht="18.75" x14ac:dyDescent="0.3">
      <c r="A84" s="14"/>
      <c r="M84" s="14"/>
    </row>
    <row r="85" spans="1:13" ht="18.75" x14ac:dyDescent="0.3">
      <c r="A85" s="14"/>
      <c r="M85" s="14"/>
    </row>
    <row r="86" spans="1:13" ht="18.75" x14ac:dyDescent="0.3">
      <c r="A86" s="14"/>
      <c r="M86" s="14"/>
    </row>
    <row r="87" spans="1:13" ht="18.75" x14ac:dyDescent="0.3">
      <c r="A87" s="14"/>
      <c r="M87" s="14"/>
    </row>
    <row r="88" spans="1:13" ht="18.75" x14ac:dyDescent="0.3">
      <c r="A88" s="14"/>
      <c r="M88" s="14"/>
    </row>
    <row r="89" spans="1:13" ht="18.75" x14ac:dyDescent="0.3">
      <c r="A89" s="14"/>
      <c r="M89" s="14"/>
    </row>
    <row r="90" spans="1:13" ht="18.75" x14ac:dyDescent="0.3">
      <c r="A90" s="14"/>
      <c r="M90" s="14"/>
    </row>
    <row r="91" spans="1:13" ht="18.75" x14ac:dyDescent="0.3">
      <c r="A91" s="14"/>
      <c r="M91" s="14"/>
    </row>
    <row r="92" spans="1:13" ht="18.75" x14ac:dyDescent="0.3">
      <c r="A92" s="14"/>
      <c r="M92" s="14"/>
    </row>
    <row r="93" spans="1:13" ht="18.75" x14ac:dyDescent="0.3">
      <c r="A93" s="14"/>
      <c r="M93" s="14"/>
    </row>
    <row r="94" spans="1:13" ht="18.75" x14ac:dyDescent="0.3">
      <c r="A94" s="14"/>
      <c r="M94" s="14"/>
    </row>
    <row r="95" spans="1:13" ht="18.75" x14ac:dyDescent="0.3">
      <c r="A95" s="14"/>
      <c r="M95" s="14"/>
    </row>
    <row r="96" spans="1:13" ht="18.75" x14ac:dyDescent="0.3">
      <c r="A96" s="14"/>
      <c r="M96" s="14"/>
    </row>
    <row r="97" spans="1:13" ht="18.75" x14ac:dyDescent="0.3">
      <c r="A97" s="14"/>
      <c r="M97" s="14"/>
    </row>
    <row r="98" spans="1:13" ht="18.75" x14ac:dyDescent="0.3">
      <c r="A98" s="14"/>
      <c r="M98" s="14"/>
    </row>
    <row r="99" spans="1:13" ht="18.75" x14ac:dyDescent="0.3">
      <c r="A99" s="14"/>
      <c r="M99" s="14"/>
    </row>
    <row r="100" spans="1:13" ht="18.75" x14ac:dyDescent="0.3">
      <c r="A100" s="14"/>
      <c r="M100" s="14"/>
    </row>
    <row r="101" spans="1:13" ht="18.75" x14ac:dyDescent="0.3">
      <c r="A101" s="14"/>
      <c r="M101" s="14"/>
    </row>
    <row r="102" spans="1:13" ht="18.75" x14ac:dyDescent="0.3">
      <c r="A102" s="14"/>
      <c r="M102" s="14"/>
    </row>
    <row r="103" spans="1:13" ht="18.75" x14ac:dyDescent="0.3">
      <c r="A103" s="14"/>
      <c r="M103" s="14"/>
    </row>
    <row r="104" spans="1:13" ht="18.75" x14ac:dyDescent="0.3">
      <c r="A104" s="14"/>
      <c r="M104" s="14"/>
    </row>
    <row r="105" spans="1:13" ht="18.75" x14ac:dyDescent="0.3">
      <c r="A105" s="14"/>
      <c r="M105" s="14"/>
    </row>
    <row r="106" spans="1:13" ht="18.75" x14ac:dyDescent="0.3">
      <c r="A106" s="14"/>
      <c r="M106" s="14"/>
    </row>
    <row r="107" spans="1:13" ht="18.75" x14ac:dyDescent="0.3">
      <c r="A107" s="14"/>
      <c r="M107" s="14"/>
    </row>
    <row r="108" spans="1:13" ht="18.75" x14ac:dyDescent="0.3">
      <c r="A108" s="14"/>
      <c r="M108" s="14"/>
    </row>
    <row r="109" spans="1:13" ht="18.75" x14ac:dyDescent="0.3">
      <c r="A109" s="14"/>
      <c r="M109" s="14"/>
    </row>
    <row r="110" spans="1:13" ht="18.75" x14ac:dyDescent="0.3">
      <c r="A110" s="14"/>
      <c r="M110" s="14"/>
    </row>
    <row r="111" spans="1:13" ht="18.75" x14ac:dyDescent="0.3">
      <c r="A111" s="14"/>
      <c r="M111" s="14"/>
    </row>
    <row r="112" spans="1:13" ht="18.75" x14ac:dyDescent="0.3">
      <c r="A112" s="14"/>
      <c r="M112" s="14"/>
    </row>
    <row r="113" spans="1:13" ht="18.75" x14ac:dyDescent="0.3">
      <c r="A113" s="14"/>
      <c r="M113" s="14"/>
    </row>
    <row r="114" spans="1:13" ht="18.75" x14ac:dyDescent="0.3">
      <c r="A114" s="14"/>
      <c r="M114" s="14"/>
    </row>
    <row r="115" spans="1:13" ht="18.75" x14ac:dyDescent="0.3">
      <c r="A115" s="14"/>
      <c r="M115" s="14"/>
    </row>
    <row r="116" spans="1:13" ht="18.75" x14ac:dyDescent="0.3">
      <c r="A116" s="14"/>
      <c r="M116" s="14"/>
    </row>
    <row r="117" spans="1:13" ht="18.75" x14ac:dyDescent="0.3">
      <c r="A117" s="14"/>
      <c r="M117" s="14"/>
    </row>
    <row r="118" spans="1:13" ht="18.75" x14ac:dyDescent="0.3">
      <c r="A118" s="14"/>
      <c r="M118" s="14"/>
    </row>
    <row r="119" spans="1:13" ht="18.75" x14ac:dyDescent="0.3">
      <c r="A119" s="14"/>
      <c r="M119" s="14"/>
    </row>
    <row r="120" spans="1:13" ht="18.75" x14ac:dyDescent="0.3">
      <c r="A120" s="14"/>
      <c r="M120" s="14"/>
    </row>
    <row r="121" spans="1:13" ht="18.75" x14ac:dyDescent="0.3">
      <c r="A121" s="14"/>
      <c r="M121" s="14"/>
    </row>
    <row r="122" spans="1:13" ht="18.75" x14ac:dyDescent="0.3">
      <c r="A122" s="14"/>
      <c r="M122" s="14"/>
    </row>
    <row r="123" spans="1:13" ht="18.75" x14ac:dyDescent="0.3">
      <c r="A123" s="14"/>
      <c r="M123" s="14"/>
    </row>
    <row r="124" spans="1:13" ht="18.75" x14ac:dyDescent="0.3">
      <c r="A124" s="14"/>
      <c r="M124" s="14"/>
    </row>
    <row r="125" spans="1:13" ht="18.75" x14ac:dyDescent="0.3">
      <c r="A125" s="14"/>
      <c r="M125" s="14"/>
    </row>
    <row r="126" spans="1:13" ht="18.75" x14ac:dyDescent="0.3">
      <c r="A126" s="14"/>
      <c r="M126" s="14"/>
    </row>
    <row r="127" spans="1:13" ht="18.75" x14ac:dyDescent="0.3">
      <c r="A127" s="14"/>
      <c r="M127" s="14"/>
    </row>
    <row r="128" spans="1:13" ht="18.75" x14ac:dyDescent="0.3">
      <c r="A128" s="14"/>
      <c r="M128" s="14"/>
    </row>
    <row r="129" spans="1:13" ht="18.75" x14ac:dyDescent="0.3">
      <c r="A129" s="14"/>
      <c r="M129" s="14"/>
    </row>
    <row r="130" spans="1:13" ht="18.75" x14ac:dyDescent="0.3">
      <c r="A130" s="14"/>
      <c r="M130" s="14"/>
    </row>
    <row r="131" spans="1:13" ht="18.75" x14ac:dyDescent="0.3">
      <c r="A131" s="14"/>
      <c r="M131" s="14"/>
    </row>
    <row r="132" spans="1:13" ht="18.75" x14ac:dyDescent="0.3">
      <c r="A132" s="14"/>
      <c r="M132" s="14"/>
    </row>
    <row r="133" spans="1:13" ht="18.75" x14ac:dyDescent="0.3">
      <c r="A133" s="14"/>
      <c r="M133" s="14"/>
    </row>
    <row r="134" spans="1:13" ht="18.75" x14ac:dyDescent="0.3">
      <c r="A134" s="14"/>
      <c r="M134" s="14"/>
    </row>
    <row r="135" spans="1:13" ht="18.75" x14ac:dyDescent="0.3">
      <c r="A135" s="14"/>
      <c r="M135" s="14"/>
    </row>
    <row r="136" spans="1:13" ht="18.75" x14ac:dyDescent="0.3">
      <c r="A136" s="14"/>
      <c r="M136" s="14"/>
    </row>
    <row r="137" spans="1:13" ht="18.75" x14ac:dyDescent="0.3">
      <c r="A137" s="14"/>
      <c r="M137" s="14"/>
    </row>
    <row r="138" spans="1:13" ht="18.75" x14ac:dyDescent="0.3">
      <c r="A138" s="14"/>
      <c r="M138" s="14"/>
    </row>
    <row r="139" spans="1:13" ht="18.75" x14ac:dyDescent="0.3">
      <c r="A139" s="14"/>
      <c r="M139" s="14"/>
    </row>
    <row r="140" spans="1:13" ht="18.75" x14ac:dyDescent="0.3">
      <c r="A140" s="14"/>
      <c r="M140" s="14"/>
    </row>
    <row r="141" spans="1:13" ht="18.75" x14ac:dyDescent="0.3">
      <c r="A141" s="14"/>
      <c r="M141" s="14"/>
    </row>
    <row r="142" spans="1:13" ht="18.75" x14ac:dyDescent="0.3">
      <c r="A142" s="14"/>
      <c r="M142" s="14"/>
    </row>
    <row r="143" spans="1:13" ht="18.75" x14ac:dyDescent="0.3">
      <c r="A143" s="14"/>
      <c r="M143" s="14"/>
    </row>
    <row r="144" spans="1:13" ht="18.75" x14ac:dyDescent="0.3">
      <c r="A144" s="14"/>
      <c r="M144" s="14"/>
    </row>
    <row r="145" spans="1:13" ht="18.75" x14ac:dyDescent="0.3">
      <c r="A145" s="14"/>
      <c r="M145" s="14"/>
    </row>
    <row r="146" spans="1:13" ht="18.75" x14ac:dyDescent="0.3">
      <c r="A146" s="14"/>
      <c r="M146" s="14"/>
    </row>
    <row r="147" spans="1:13" ht="18.75" x14ac:dyDescent="0.3">
      <c r="A147" s="14"/>
      <c r="M147" s="14"/>
    </row>
    <row r="148" spans="1:13" ht="18.75" x14ac:dyDescent="0.3">
      <c r="A148" s="14"/>
      <c r="M148" s="14"/>
    </row>
    <row r="149" spans="1:13" ht="18.75" x14ac:dyDescent="0.3">
      <c r="A149" s="14"/>
      <c r="M149" s="14"/>
    </row>
    <row r="150" spans="1:13" ht="18.75" x14ac:dyDescent="0.3">
      <c r="A150" s="14"/>
      <c r="M150" s="14"/>
    </row>
    <row r="151" spans="1:13" ht="18.75" x14ac:dyDescent="0.3">
      <c r="A151" s="14"/>
      <c r="M151" s="14"/>
    </row>
    <row r="152" spans="1:13" ht="18.75" x14ac:dyDescent="0.3">
      <c r="A152" s="14"/>
      <c r="M152" s="14"/>
    </row>
    <row r="153" spans="1:13" ht="18.75" x14ac:dyDescent="0.3">
      <c r="A153" s="14"/>
      <c r="M153" s="14"/>
    </row>
    <row r="154" spans="1:13" ht="18.75" x14ac:dyDescent="0.3">
      <c r="A154" s="14"/>
      <c r="M154" s="14"/>
    </row>
    <row r="155" spans="1:13" ht="18.75" x14ac:dyDescent="0.3">
      <c r="A155" s="14"/>
      <c r="M155" s="14"/>
    </row>
    <row r="156" spans="1:13" ht="18.75" x14ac:dyDescent="0.3">
      <c r="A156" s="14"/>
      <c r="M156" s="14"/>
    </row>
    <row r="157" spans="1:13" ht="18.75" x14ac:dyDescent="0.3">
      <c r="A157" s="14"/>
      <c r="M157" s="14"/>
    </row>
    <row r="158" spans="1:13" ht="18.75" x14ac:dyDescent="0.3">
      <c r="A158" s="14"/>
      <c r="M158" s="14"/>
    </row>
    <row r="159" spans="1:13" ht="18.75" x14ac:dyDescent="0.3">
      <c r="A159" s="14"/>
      <c r="M159" s="14"/>
    </row>
    <row r="160" spans="1:13" ht="18.75" x14ac:dyDescent="0.3">
      <c r="A160" s="14"/>
      <c r="M160" s="14"/>
    </row>
    <row r="161" spans="1:13" ht="18.75" x14ac:dyDescent="0.3">
      <c r="A161" s="14"/>
      <c r="M161" s="14"/>
    </row>
    <row r="162" spans="1:13" ht="18.75" x14ac:dyDescent="0.3">
      <c r="A162" s="14"/>
      <c r="M162" s="14"/>
    </row>
    <row r="163" spans="1:13" ht="18.75" x14ac:dyDescent="0.3">
      <c r="A163" s="14"/>
      <c r="M163" s="14"/>
    </row>
    <row r="164" spans="1:13" ht="18.75" x14ac:dyDescent="0.3">
      <c r="A164" s="14"/>
      <c r="M164" s="14"/>
    </row>
    <row r="165" spans="1:13" ht="18.75" x14ac:dyDescent="0.3">
      <c r="A165" s="14"/>
      <c r="M165" s="14"/>
    </row>
    <row r="166" spans="1:13" ht="18.75" x14ac:dyDescent="0.3">
      <c r="A166" s="14"/>
      <c r="M166" s="14"/>
    </row>
    <row r="167" spans="1:13" ht="18.75" x14ac:dyDescent="0.3">
      <c r="A167" s="14"/>
      <c r="M167" s="14"/>
    </row>
    <row r="168" spans="1:13" ht="18.75" x14ac:dyDescent="0.3">
      <c r="A168" s="14"/>
      <c r="M168" s="14"/>
    </row>
    <row r="169" spans="1:13" ht="18.75" x14ac:dyDescent="0.3">
      <c r="A169" s="14"/>
      <c r="M169" s="14"/>
    </row>
    <row r="170" spans="1:13" ht="18.75" x14ac:dyDescent="0.3">
      <c r="A170" s="14"/>
      <c r="M170" s="14"/>
    </row>
    <row r="171" spans="1:13" ht="18.75" x14ac:dyDescent="0.3">
      <c r="A171" s="14"/>
      <c r="M171" s="14"/>
    </row>
    <row r="172" spans="1:13" ht="18.75" x14ac:dyDescent="0.3">
      <c r="A172" s="14"/>
      <c r="M172" s="14"/>
    </row>
    <row r="173" spans="1:13" ht="18.75" x14ac:dyDescent="0.3">
      <c r="A173" s="14"/>
      <c r="M173" s="14"/>
    </row>
    <row r="174" spans="1:13" ht="18.75" x14ac:dyDescent="0.3">
      <c r="A174" s="14"/>
      <c r="M174" s="14"/>
    </row>
    <row r="175" spans="1:13" ht="18.75" x14ac:dyDescent="0.3">
      <c r="A175" s="14"/>
      <c r="M175" s="14"/>
    </row>
    <row r="176" spans="1:13" ht="18.75" x14ac:dyDescent="0.3">
      <c r="A176" s="14"/>
      <c r="M176" s="14"/>
    </row>
    <row r="177" spans="1:13" ht="18.75" x14ac:dyDescent="0.3">
      <c r="A177" s="14"/>
      <c r="M177" s="14"/>
    </row>
    <row r="178" spans="1:13" ht="18.75" x14ac:dyDescent="0.3">
      <c r="A178" s="14"/>
      <c r="M178" s="14"/>
    </row>
    <row r="179" spans="1:13" ht="18.75" x14ac:dyDescent="0.3">
      <c r="A179" s="14"/>
      <c r="M179" s="14"/>
    </row>
    <row r="180" spans="1:13" ht="18.75" x14ac:dyDescent="0.3">
      <c r="A180" s="14"/>
      <c r="M180" s="14"/>
    </row>
    <row r="181" spans="1:13" ht="18.75" x14ac:dyDescent="0.3">
      <c r="A181" s="14"/>
      <c r="M181" s="14"/>
    </row>
    <row r="182" spans="1:13" ht="18.75" x14ac:dyDescent="0.3">
      <c r="A182" s="14"/>
      <c r="M182" s="14"/>
    </row>
    <row r="183" spans="1:13" ht="18.75" x14ac:dyDescent="0.3">
      <c r="A183" s="14"/>
      <c r="M183" s="14"/>
    </row>
    <row r="184" spans="1:13" ht="18.75" x14ac:dyDescent="0.3">
      <c r="A184" s="14"/>
      <c r="M184" s="14"/>
    </row>
    <row r="185" spans="1:13" ht="18.75" x14ac:dyDescent="0.3">
      <c r="A185" s="14"/>
      <c r="M185" s="14"/>
    </row>
    <row r="186" spans="1:13" ht="18.75" x14ac:dyDescent="0.3">
      <c r="A186" s="14"/>
      <c r="M186" s="14"/>
    </row>
    <row r="187" spans="1:13" ht="18.75" x14ac:dyDescent="0.3">
      <c r="A187" s="14"/>
      <c r="M187" s="14"/>
    </row>
    <row r="188" spans="1:13" ht="18.75" x14ac:dyDescent="0.3">
      <c r="A188" s="14"/>
      <c r="M188" s="14"/>
    </row>
    <row r="189" spans="1:13" ht="18.75" x14ac:dyDescent="0.3">
      <c r="A189" s="14"/>
      <c r="M189" s="14"/>
    </row>
    <row r="190" spans="1:13" ht="18.75" x14ac:dyDescent="0.3">
      <c r="A190" s="14"/>
      <c r="M190" s="14"/>
    </row>
    <row r="191" spans="1:13" ht="18.75" x14ac:dyDescent="0.3">
      <c r="A191" s="14"/>
      <c r="M191" s="14"/>
    </row>
    <row r="192" spans="1:13" ht="18.75" x14ac:dyDescent="0.3">
      <c r="A192" s="14"/>
      <c r="M192" s="14"/>
    </row>
    <row r="193" spans="1:13" ht="18.75" x14ac:dyDescent="0.3">
      <c r="A193" s="14"/>
      <c r="M193" s="14"/>
    </row>
    <row r="194" spans="1:13" ht="18.75" x14ac:dyDescent="0.3">
      <c r="A194" s="14"/>
      <c r="M194" s="14"/>
    </row>
    <row r="195" spans="1:13" ht="18.75" x14ac:dyDescent="0.3">
      <c r="A195" s="14"/>
      <c r="M195" s="14"/>
    </row>
    <row r="196" spans="1:13" ht="18.75" x14ac:dyDescent="0.3">
      <c r="A196" s="14"/>
      <c r="M196" s="14"/>
    </row>
    <row r="197" spans="1:13" ht="18.75" x14ac:dyDescent="0.3">
      <c r="A197" s="14"/>
      <c r="M197" s="14"/>
    </row>
    <row r="198" spans="1:13" ht="18.75" x14ac:dyDescent="0.3">
      <c r="A198" s="14"/>
      <c r="M198" s="14"/>
    </row>
    <row r="199" spans="1:13" ht="18.75" x14ac:dyDescent="0.3">
      <c r="A199" s="14"/>
      <c r="M199" s="14"/>
    </row>
    <row r="200" spans="1:13" ht="18.75" x14ac:dyDescent="0.3">
      <c r="A200" s="14"/>
      <c r="M200" s="14"/>
    </row>
    <row r="201" spans="1:13" ht="18.75" x14ac:dyDescent="0.3">
      <c r="A201" s="14"/>
      <c r="M201" s="14"/>
    </row>
    <row r="202" spans="1:13" ht="18.75" x14ac:dyDescent="0.3">
      <c r="A202" s="14"/>
      <c r="M202" s="14"/>
    </row>
    <row r="203" spans="1:13" ht="18.75" x14ac:dyDescent="0.3">
      <c r="A203" s="14"/>
      <c r="M203" s="14"/>
    </row>
    <row r="204" spans="1:13" ht="18.75" x14ac:dyDescent="0.3">
      <c r="A204" s="14"/>
      <c r="M204" s="14"/>
    </row>
    <row r="205" spans="1:13" ht="18.75" x14ac:dyDescent="0.3">
      <c r="A205" s="14"/>
      <c r="M205" s="14"/>
    </row>
    <row r="206" spans="1:13" ht="18.75" x14ac:dyDescent="0.3">
      <c r="A206" s="14"/>
      <c r="M206" s="14"/>
    </row>
    <row r="207" spans="1:13" ht="18.75" x14ac:dyDescent="0.3">
      <c r="A207" s="14"/>
      <c r="M207" s="14"/>
    </row>
    <row r="208" spans="1:13" ht="18.75" x14ac:dyDescent="0.3">
      <c r="A208" s="14"/>
      <c r="M208" s="14"/>
    </row>
    <row r="209" spans="1:13" ht="18.75" x14ac:dyDescent="0.3">
      <c r="A209" s="14"/>
      <c r="M209" s="14"/>
    </row>
    <row r="210" spans="1:13" ht="18.75" x14ac:dyDescent="0.3">
      <c r="A210" s="14"/>
      <c r="M210" s="14"/>
    </row>
    <row r="211" spans="1:13" ht="18.75" x14ac:dyDescent="0.3">
      <c r="A211" s="14"/>
      <c r="M211" s="14"/>
    </row>
    <row r="212" spans="1:13" ht="18.75" x14ac:dyDescent="0.3">
      <c r="A212" s="14"/>
      <c r="M212" s="14"/>
    </row>
    <row r="213" spans="1:13" ht="18.75" x14ac:dyDescent="0.3">
      <c r="A213" s="14"/>
      <c r="M213" s="14"/>
    </row>
    <row r="214" spans="1:13" ht="18.75" x14ac:dyDescent="0.3">
      <c r="A214" s="14"/>
      <c r="M214" s="14"/>
    </row>
    <row r="215" spans="1:13" ht="18.75" x14ac:dyDescent="0.3">
      <c r="A215" s="14"/>
      <c r="M215" s="14"/>
    </row>
    <row r="216" spans="1:13" ht="18.75" x14ac:dyDescent="0.3">
      <c r="A216" s="14"/>
      <c r="M216" s="14"/>
    </row>
    <row r="217" spans="1:13" ht="18.75" x14ac:dyDescent="0.3">
      <c r="A217" s="14"/>
      <c r="M217" s="14"/>
    </row>
    <row r="218" spans="1:13" ht="18.75" x14ac:dyDescent="0.3">
      <c r="A218" s="14"/>
      <c r="M218" s="14"/>
    </row>
    <row r="219" spans="1:13" ht="18.75" x14ac:dyDescent="0.3">
      <c r="A219" s="14"/>
      <c r="M219" s="14"/>
    </row>
    <row r="220" spans="1:13" ht="18.75" x14ac:dyDescent="0.3">
      <c r="A220" s="14"/>
      <c r="M220" s="14"/>
    </row>
    <row r="221" spans="1:13" ht="18.75" x14ac:dyDescent="0.3">
      <c r="A221" s="14"/>
      <c r="M221" s="14"/>
    </row>
    <row r="222" spans="1:13" ht="18.75" x14ac:dyDescent="0.3">
      <c r="A222" s="14"/>
      <c r="M222" s="14"/>
    </row>
    <row r="223" spans="1:13" ht="18.75" x14ac:dyDescent="0.3">
      <c r="A223" s="14"/>
      <c r="M223" s="14"/>
    </row>
    <row r="224" spans="1:13" ht="18.75" x14ac:dyDescent="0.3">
      <c r="A224" s="14"/>
      <c r="M224" s="14"/>
    </row>
    <row r="225" spans="1:13" ht="18.75" x14ac:dyDescent="0.3">
      <c r="A225" s="14"/>
      <c r="M225" s="14"/>
    </row>
    <row r="226" spans="1:13" ht="18.75" x14ac:dyDescent="0.3">
      <c r="A226" s="14"/>
      <c r="M226" s="14"/>
    </row>
    <row r="227" spans="1:13" ht="18.75" x14ac:dyDescent="0.3">
      <c r="A227" s="14"/>
      <c r="M227" s="14"/>
    </row>
    <row r="228" spans="1:13" ht="18.75" x14ac:dyDescent="0.3">
      <c r="A228" s="14"/>
      <c r="M228" s="14"/>
    </row>
    <row r="229" spans="1:13" ht="18.75" x14ac:dyDescent="0.3">
      <c r="A229" s="14"/>
      <c r="M229" s="14"/>
    </row>
    <row r="230" spans="1:13" ht="18.75" x14ac:dyDescent="0.3">
      <c r="A230" s="14"/>
      <c r="M230" s="14"/>
    </row>
    <row r="231" spans="1:13" ht="18.75" x14ac:dyDescent="0.3">
      <c r="A231" s="14"/>
      <c r="M231" s="14"/>
    </row>
    <row r="232" spans="1:13" ht="18.75" x14ac:dyDescent="0.3">
      <c r="A232" s="14"/>
      <c r="M232" s="14"/>
    </row>
    <row r="233" spans="1:13" ht="18.75" x14ac:dyDescent="0.3">
      <c r="A233" s="14"/>
      <c r="M233" s="14"/>
    </row>
    <row r="234" spans="1:13" ht="18.75" x14ac:dyDescent="0.3">
      <c r="A234" s="14"/>
      <c r="M234" s="14"/>
    </row>
    <row r="235" spans="1:13" ht="18.75" x14ac:dyDescent="0.3">
      <c r="A235" s="14"/>
      <c r="M235" s="14"/>
    </row>
    <row r="236" spans="1:13" ht="18.75" x14ac:dyDescent="0.3">
      <c r="A236" s="14"/>
      <c r="M236" s="14"/>
    </row>
    <row r="237" spans="1:13" ht="18.75" x14ac:dyDescent="0.3">
      <c r="A237" s="14"/>
      <c r="M237" s="14"/>
    </row>
    <row r="238" spans="1:13" ht="18.75" x14ac:dyDescent="0.3">
      <c r="A238" s="14"/>
      <c r="M238" s="14"/>
    </row>
    <row r="239" spans="1:13" ht="18.75" x14ac:dyDescent="0.3">
      <c r="A239" s="14"/>
      <c r="M239" s="14"/>
    </row>
    <row r="240" spans="1:13" ht="18.75" x14ac:dyDescent="0.3">
      <c r="A240" s="14"/>
      <c r="M240" s="14"/>
    </row>
    <row r="241" spans="1:13" ht="18.75" x14ac:dyDescent="0.3">
      <c r="A241" s="14"/>
      <c r="M241" s="14"/>
    </row>
    <row r="242" spans="1:13" ht="18.75" x14ac:dyDescent="0.3">
      <c r="A242" s="14"/>
      <c r="M242" s="14"/>
    </row>
    <row r="243" spans="1:13" ht="18.75" x14ac:dyDescent="0.3">
      <c r="A243" s="14"/>
      <c r="M243" s="14"/>
    </row>
    <row r="244" spans="1:13" ht="18.75" x14ac:dyDescent="0.3">
      <c r="A244" s="14"/>
      <c r="M244" s="14"/>
    </row>
    <row r="245" spans="1:13" ht="18.75" x14ac:dyDescent="0.3">
      <c r="A245" s="14"/>
      <c r="M245" s="14"/>
    </row>
    <row r="246" spans="1:13" ht="18.75" x14ac:dyDescent="0.3">
      <c r="A246" s="14"/>
      <c r="M246" s="14"/>
    </row>
    <row r="247" spans="1:13" ht="18.75" x14ac:dyDescent="0.3">
      <c r="A247" s="14"/>
      <c r="M247" s="14"/>
    </row>
    <row r="248" spans="1:13" ht="18.75" x14ac:dyDescent="0.3">
      <c r="A248" s="14"/>
      <c r="M248" s="14"/>
    </row>
    <row r="249" spans="1:13" ht="18.75" x14ac:dyDescent="0.3">
      <c r="A249" s="14"/>
      <c r="M249" s="14"/>
    </row>
    <row r="250" spans="1:13" ht="18.75" x14ac:dyDescent="0.3">
      <c r="A250" s="14"/>
      <c r="M250" s="14"/>
    </row>
    <row r="251" spans="1:13" ht="18.75" x14ac:dyDescent="0.3">
      <c r="A251" s="14"/>
      <c r="M251" s="14"/>
    </row>
    <row r="252" spans="1:13" ht="18.75" x14ac:dyDescent="0.3">
      <c r="A252" s="14"/>
      <c r="M252" s="14"/>
    </row>
    <row r="253" spans="1:13" ht="18.75" x14ac:dyDescent="0.3">
      <c r="A253" s="14"/>
      <c r="M253" s="14"/>
    </row>
    <row r="254" spans="1:13" ht="18.75" x14ac:dyDescent="0.3">
      <c r="A254" s="14"/>
      <c r="M254" s="14"/>
    </row>
    <row r="255" spans="1:13" ht="18.75" x14ac:dyDescent="0.3">
      <c r="A255" s="14"/>
      <c r="M255" s="14"/>
    </row>
    <row r="256" spans="1:13" ht="18.75" x14ac:dyDescent="0.3">
      <c r="A256" s="14"/>
      <c r="M256" s="14"/>
    </row>
    <row r="257" spans="1:13" ht="18.75" x14ac:dyDescent="0.3">
      <c r="A257" s="14"/>
      <c r="M257" s="14"/>
    </row>
    <row r="258" spans="1:13" ht="18.75" x14ac:dyDescent="0.3">
      <c r="A258" s="14"/>
      <c r="M258" s="14"/>
    </row>
    <row r="259" spans="1:13" ht="18.75" x14ac:dyDescent="0.3">
      <c r="A259" s="14"/>
      <c r="M259" s="14"/>
    </row>
    <row r="260" spans="1:13" ht="18.75" x14ac:dyDescent="0.3">
      <c r="A260" s="14"/>
      <c r="M260" s="14"/>
    </row>
    <row r="261" spans="1:13" ht="18.75" x14ac:dyDescent="0.3">
      <c r="A261" s="14"/>
      <c r="M261" s="14"/>
    </row>
    <row r="262" spans="1:13" ht="18.75" x14ac:dyDescent="0.3">
      <c r="A262" s="14"/>
      <c r="M262" s="14"/>
    </row>
    <row r="263" spans="1:13" ht="18.75" x14ac:dyDescent="0.3">
      <c r="A263" s="14"/>
      <c r="M263" s="14"/>
    </row>
    <row r="264" spans="1:13" ht="18.75" x14ac:dyDescent="0.3">
      <c r="A264" s="14"/>
      <c r="M264" s="14"/>
    </row>
    <row r="265" spans="1:13" ht="18.75" x14ac:dyDescent="0.3">
      <c r="A265" s="14"/>
      <c r="M265" s="14"/>
    </row>
    <row r="266" spans="1:13" ht="18.75" x14ac:dyDescent="0.3">
      <c r="A266" s="14"/>
      <c r="M266" s="14"/>
    </row>
    <row r="267" spans="1:13" ht="18.75" x14ac:dyDescent="0.3">
      <c r="A267" s="14"/>
      <c r="M267" s="14"/>
    </row>
    <row r="268" spans="1:13" ht="18.75" x14ac:dyDescent="0.3">
      <c r="A268" s="14"/>
      <c r="M268" s="14"/>
    </row>
    <row r="269" spans="1:13" ht="18.75" x14ac:dyDescent="0.3">
      <c r="A269" s="14"/>
      <c r="M269" s="14"/>
    </row>
    <row r="270" spans="1:13" ht="18.75" x14ac:dyDescent="0.3">
      <c r="A270" s="14"/>
      <c r="M270" s="14"/>
    </row>
    <row r="271" spans="1:13" ht="18.75" x14ac:dyDescent="0.3">
      <c r="A271" s="14"/>
      <c r="M271" s="14"/>
    </row>
    <row r="272" spans="1:13" ht="18.75" x14ac:dyDescent="0.3">
      <c r="A272" s="14"/>
      <c r="M272" s="14"/>
    </row>
    <row r="273" spans="1:13" ht="18.75" x14ac:dyDescent="0.3">
      <c r="A273" s="14"/>
      <c r="M273" s="14"/>
    </row>
    <row r="274" spans="1:13" ht="18.75" x14ac:dyDescent="0.3">
      <c r="A274" s="14"/>
      <c r="M274" s="14"/>
    </row>
    <row r="275" spans="1:13" ht="18.75" x14ac:dyDescent="0.3">
      <c r="A275" s="14"/>
      <c r="M275" s="14"/>
    </row>
    <row r="276" spans="1:13" ht="18.75" x14ac:dyDescent="0.3">
      <c r="A276" s="14"/>
      <c r="M276" s="14"/>
    </row>
    <row r="277" spans="1:13" ht="18.75" x14ac:dyDescent="0.3">
      <c r="A277" s="14"/>
      <c r="M277" s="14"/>
    </row>
    <row r="278" spans="1:13" ht="18.75" x14ac:dyDescent="0.3">
      <c r="A278" s="14"/>
      <c r="M278" s="14"/>
    </row>
    <row r="279" spans="1:13" ht="18.75" x14ac:dyDescent="0.3">
      <c r="A279" s="14"/>
      <c r="M279" s="14"/>
    </row>
    <row r="280" spans="1:13" ht="18.75" x14ac:dyDescent="0.3">
      <c r="A280" s="14"/>
      <c r="M280" s="14"/>
    </row>
    <row r="281" spans="1:13" ht="18.75" x14ac:dyDescent="0.3">
      <c r="A281" s="14"/>
      <c r="M281" s="14"/>
    </row>
    <row r="282" spans="1:13" ht="18.75" x14ac:dyDescent="0.3">
      <c r="A282" s="14"/>
      <c r="M282" s="14"/>
    </row>
    <row r="283" spans="1:13" ht="18.75" x14ac:dyDescent="0.3">
      <c r="A283" s="14"/>
      <c r="M283" s="14"/>
    </row>
    <row r="284" spans="1:13" ht="18.75" x14ac:dyDescent="0.3">
      <c r="A284" s="14"/>
      <c r="M284" s="14"/>
    </row>
    <row r="285" spans="1:13" ht="18.75" x14ac:dyDescent="0.3">
      <c r="A285" s="14"/>
      <c r="M285" s="14"/>
    </row>
    <row r="286" spans="1:13" ht="18.75" x14ac:dyDescent="0.3">
      <c r="A286" s="14"/>
      <c r="M286" s="14"/>
    </row>
    <row r="287" spans="1:13" ht="18.75" x14ac:dyDescent="0.3">
      <c r="A287" s="14"/>
      <c r="M287" s="14"/>
    </row>
    <row r="288" spans="1:13" ht="18.75" x14ac:dyDescent="0.3">
      <c r="A288" s="14"/>
      <c r="M288" s="14"/>
    </row>
    <row r="289" spans="1:13" ht="18.75" x14ac:dyDescent="0.3">
      <c r="A289" s="14"/>
      <c r="M289" s="14"/>
    </row>
    <row r="290" spans="1:13" ht="18.75" x14ac:dyDescent="0.3">
      <c r="A290" s="14"/>
      <c r="M290" s="14"/>
    </row>
    <row r="291" spans="1:13" ht="18.75" x14ac:dyDescent="0.3">
      <c r="A291" s="14"/>
      <c r="M291" s="14"/>
    </row>
    <row r="292" spans="1:13" ht="18.75" x14ac:dyDescent="0.3">
      <c r="A292" s="14"/>
      <c r="M292" s="14"/>
    </row>
    <row r="293" spans="1:13" ht="18.75" x14ac:dyDescent="0.3">
      <c r="A293" s="14"/>
      <c r="M293" s="14"/>
    </row>
    <row r="294" spans="1:13" ht="18.75" x14ac:dyDescent="0.3">
      <c r="A294" s="14"/>
      <c r="M294" s="14"/>
    </row>
    <row r="295" spans="1:13" ht="18.75" x14ac:dyDescent="0.3">
      <c r="A295" s="14"/>
      <c r="M295" s="14"/>
    </row>
    <row r="296" spans="1:13" ht="18.75" x14ac:dyDescent="0.3">
      <c r="A296" s="14"/>
      <c r="M296" s="14"/>
    </row>
    <row r="297" spans="1:13" ht="18.75" x14ac:dyDescent="0.3">
      <c r="A297" s="14"/>
      <c r="M297" s="14"/>
    </row>
    <row r="298" spans="1:13" ht="18.75" x14ac:dyDescent="0.3">
      <c r="A298" s="14"/>
      <c r="M298" s="14"/>
    </row>
    <row r="299" spans="1:13" ht="18.75" x14ac:dyDescent="0.3">
      <c r="A299" s="14"/>
      <c r="M299" s="14"/>
    </row>
    <row r="300" spans="1:13" ht="18.75" x14ac:dyDescent="0.3">
      <c r="A300" s="14"/>
      <c r="M300" s="14"/>
    </row>
    <row r="301" spans="1:13" ht="18.75" x14ac:dyDescent="0.3">
      <c r="A301" s="14"/>
      <c r="M301" s="14"/>
    </row>
    <row r="302" spans="1:13" ht="18.75" x14ac:dyDescent="0.3">
      <c r="A302" s="14"/>
      <c r="M302" s="14"/>
    </row>
    <row r="303" spans="1:13" ht="18.75" x14ac:dyDescent="0.3">
      <c r="A303" s="14"/>
      <c r="M303" s="14"/>
    </row>
    <row r="304" spans="1:13" ht="18.75" x14ac:dyDescent="0.3">
      <c r="A304" s="14"/>
      <c r="M304" s="14"/>
    </row>
    <row r="305" spans="1:13" ht="18.75" x14ac:dyDescent="0.3">
      <c r="A305" s="14"/>
      <c r="M305" s="14"/>
    </row>
    <row r="306" spans="1:13" ht="18.75" x14ac:dyDescent="0.3">
      <c r="A306" s="14"/>
      <c r="M306" s="14"/>
    </row>
    <row r="307" spans="1:13" ht="18.75" x14ac:dyDescent="0.3">
      <c r="A307" s="14"/>
      <c r="M307" s="14"/>
    </row>
    <row r="308" spans="1:13" ht="18.75" x14ac:dyDescent="0.3">
      <c r="A308" s="14"/>
      <c r="M308" s="14"/>
    </row>
    <row r="309" spans="1:13" ht="18.75" x14ac:dyDescent="0.3">
      <c r="A309" s="14"/>
      <c r="M309" s="14"/>
    </row>
    <row r="310" spans="1:13" ht="18.75" x14ac:dyDescent="0.3">
      <c r="A310" s="14"/>
      <c r="M310" s="14"/>
    </row>
    <row r="311" spans="1:13" ht="18.75" x14ac:dyDescent="0.3">
      <c r="A311" s="14"/>
      <c r="M311" s="14"/>
    </row>
    <row r="312" spans="1:13" ht="18.75" x14ac:dyDescent="0.3">
      <c r="A312" s="14"/>
      <c r="M312" s="14"/>
    </row>
    <row r="313" spans="1:13" ht="18.75" x14ac:dyDescent="0.3">
      <c r="A313" s="14"/>
      <c r="M313" s="14"/>
    </row>
    <row r="314" spans="1:13" ht="18.75" x14ac:dyDescent="0.3">
      <c r="A314" s="14"/>
      <c r="M314" s="14"/>
    </row>
    <row r="315" spans="1:13" ht="18.75" x14ac:dyDescent="0.3">
      <c r="A315" s="14"/>
      <c r="M315" s="14"/>
    </row>
    <row r="316" spans="1:13" ht="18.75" x14ac:dyDescent="0.3">
      <c r="A316" s="14"/>
      <c r="M316" s="14"/>
    </row>
    <row r="317" spans="1:13" ht="18.75" x14ac:dyDescent="0.3">
      <c r="A317" s="14"/>
      <c r="M317" s="14"/>
    </row>
    <row r="318" spans="1:13" ht="18.75" x14ac:dyDescent="0.3">
      <c r="A318" s="14"/>
      <c r="M318" s="14"/>
    </row>
    <row r="319" spans="1:13" ht="18.75" x14ac:dyDescent="0.3">
      <c r="A319" s="14"/>
      <c r="M319" s="14"/>
    </row>
    <row r="320" spans="1:13" ht="18.75" x14ac:dyDescent="0.3">
      <c r="A320" s="14"/>
      <c r="M320" s="14"/>
    </row>
    <row r="321" spans="1:13" ht="18.75" x14ac:dyDescent="0.3">
      <c r="A321" s="14"/>
      <c r="M321" s="14"/>
    </row>
    <row r="322" spans="1:13" ht="18.75" x14ac:dyDescent="0.3">
      <c r="A322" s="14"/>
      <c r="M322" s="14"/>
    </row>
    <row r="323" spans="1:13" ht="18.75" x14ac:dyDescent="0.3">
      <c r="A323" s="14"/>
      <c r="M323" s="14"/>
    </row>
    <row r="324" spans="1:13" ht="18.75" x14ac:dyDescent="0.3">
      <c r="A324" s="14"/>
      <c r="M324" s="14"/>
    </row>
    <row r="325" spans="1:13" ht="18.75" x14ac:dyDescent="0.3">
      <c r="A325" s="14"/>
      <c r="M325" s="14"/>
    </row>
    <row r="326" spans="1:13" ht="18.75" x14ac:dyDescent="0.3">
      <c r="A326" s="14"/>
      <c r="M326" s="14"/>
    </row>
    <row r="327" spans="1:13" ht="18.75" x14ac:dyDescent="0.3">
      <c r="A327" s="14"/>
      <c r="M327" s="14"/>
    </row>
    <row r="328" spans="1:13" ht="18.75" x14ac:dyDescent="0.3">
      <c r="A328" s="14"/>
      <c r="M328" s="14"/>
    </row>
    <row r="329" spans="1:13" ht="18.75" x14ac:dyDescent="0.3">
      <c r="A329" s="14"/>
      <c r="M329" s="14"/>
    </row>
    <row r="330" spans="1:13" ht="18.75" x14ac:dyDescent="0.3">
      <c r="A330" s="14"/>
      <c r="M330" s="14"/>
    </row>
    <row r="331" spans="1:13" ht="18.75" x14ac:dyDescent="0.3">
      <c r="A331" s="14"/>
      <c r="M331" s="14"/>
    </row>
    <row r="332" spans="1:13" ht="18.75" x14ac:dyDescent="0.3">
      <c r="A332" s="14"/>
      <c r="M332" s="14"/>
    </row>
    <row r="333" spans="1:13" ht="18.75" x14ac:dyDescent="0.3">
      <c r="A333" s="14"/>
      <c r="M333" s="14"/>
    </row>
    <row r="334" spans="1:13" ht="18.75" x14ac:dyDescent="0.3">
      <c r="A334" s="14"/>
      <c r="M334" s="14"/>
    </row>
    <row r="335" spans="1:13" ht="18.75" x14ac:dyDescent="0.3">
      <c r="A335" s="14"/>
      <c r="M335" s="14"/>
    </row>
    <row r="336" spans="1:13" ht="18.75" x14ac:dyDescent="0.3">
      <c r="A336" s="14"/>
      <c r="M336" s="14"/>
    </row>
    <row r="337" spans="1:13" ht="18.75" x14ac:dyDescent="0.3">
      <c r="A337" s="14"/>
      <c r="M337" s="14"/>
    </row>
    <row r="338" spans="1:13" ht="18.75" x14ac:dyDescent="0.3">
      <c r="A338" s="14"/>
      <c r="M338" s="14"/>
    </row>
    <row r="339" spans="1:13" ht="18.75" x14ac:dyDescent="0.3">
      <c r="A339" s="14"/>
      <c r="M339" s="14"/>
    </row>
    <row r="340" spans="1:13" ht="18.75" x14ac:dyDescent="0.3">
      <c r="A340" s="14"/>
      <c r="M340" s="14"/>
    </row>
    <row r="341" spans="1:13" ht="18.75" x14ac:dyDescent="0.3">
      <c r="A341" s="14"/>
      <c r="M341" s="14"/>
    </row>
    <row r="342" spans="1:13" ht="18.75" x14ac:dyDescent="0.3">
      <c r="A342" s="14"/>
      <c r="M342" s="14"/>
    </row>
    <row r="343" spans="1:13" ht="18.75" x14ac:dyDescent="0.3">
      <c r="A343" s="14"/>
      <c r="M343" s="14"/>
    </row>
    <row r="344" spans="1:13" ht="18.75" x14ac:dyDescent="0.3">
      <c r="A344" s="14"/>
      <c r="M344" s="14"/>
    </row>
    <row r="345" spans="1:13" ht="18.75" x14ac:dyDescent="0.3">
      <c r="A345" s="14"/>
      <c r="M345" s="14"/>
    </row>
    <row r="346" spans="1:13" ht="18.75" x14ac:dyDescent="0.3">
      <c r="A346" s="14"/>
      <c r="M346" s="14"/>
    </row>
    <row r="347" spans="1:13" ht="18.75" x14ac:dyDescent="0.3">
      <c r="A347" s="14"/>
      <c r="M347" s="14"/>
    </row>
    <row r="348" spans="1:13" ht="18.75" x14ac:dyDescent="0.3">
      <c r="A348" s="14"/>
      <c r="M348" s="14"/>
    </row>
    <row r="349" spans="1:13" ht="18.75" x14ac:dyDescent="0.3">
      <c r="A349" s="14"/>
      <c r="M349" s="14"/>
    </row>
    <row r="350" spans="1:13" ht="18.75" x14ac:dyDescent="0.3">
      <c r="A350" s="14"/>
      <c r="M350" s="14"/>
    </row>
    <row r="351" spans="1:13" ht="18.75" x14ac:dyDescent="0.3">
      <c r="A351" s="14"/>
      <c r="M351" s="14"/>
    </row>
    <row r="352" spans="1:13" ht="18.75" x14ac:dyDescent="0.3">
      <c r="A352" s="14"/>
      <c r="M352" s="14"/>
    </row>
    <row r="353" spans="1:13" ht="18.75" x14ac:dyDescent="0.3">
      <c r="A353" s="14"/>
      <c r="M353" s="14"/>
    </row>
    <row r="354" spans="1:13" ht="18.75" x14ac:dyDescent="0.3">
      <c r="A354" s="14"/>
      <c r="M354" s="14"/>
    </row>
    <row r="355" spans="1:13" ht="18.75" x14ac:dyDescent="0.3">
      <c r="A355" s="14"/>
      <c r="M355" s="14"/>
    </row>
    <row r="356" spans="1:13" ht="18.75" x14ac:dyDescent="0.3">
      <c r="A356" s="14"/>
      <c r="M356" s="14"/>
    </row>
    <row r="357" spans="1:13" ht="18.75" x14ac:dyDescent="0.3">
      <c r="A357" s="14"/>
      <c r="M357" s="14"/>
    </row>
    <row r="358" spans="1:13" ht="18.75" x14ac:dyDescent="0.3">
      <c r="A358" s="14"/>
      <c r="M358" s="14"/>
    </row>
    <row r="359" spans="1:13" ht="18.75" x14ac:dyDescent="0.3">
      <c r="A359" s="14"/>
      <c r="M359" s="14"/>
    </row>
    <row r="360" spans="1:13" ht="18.75" x14ac:dyDescent="0.3">
      <c r="A360" s="14"/>
      <c r="M360" s="14"/>
    </row>
    <row r="361" spans="1:13" ht="18.75" x14ac:dyDescent="0.3">
      <c r="A361" s="14"/>
      <c r="M361" s="14"/>
    </row>
    <row r="362" spans="1:13" ht="18.75" x14ac:dyDescent="0.3">
      <c r="A362" s="14"/>
      <c r="M362" s="14"/>
    </row>
    <row r="363" spans="1:13" ht="18.75" x14ac:dyDescent="0.3">
      <c r="A363" s="14"/>
      <c r="M363" s="14"/>
    </row>
    <row r="364" spans="1:13" ht="18.75" x14ac:dyDescent="0.3">
      <c r="A364" s="14"/>
      <c r="M364" s="14"/>
    </row>
    <row r="365" spans="1:13" ht="18.75" x14ac:dyDescent="0.3">
      <c r="A365" s="14"/>
      <c r="M365" s="14"/>
    </row>
    <row r="366" spans="1:13" ht="18.75" x14ac:dyDescent="0.3">
      <c r="A366" s="14"/>
      <c r="M366" s="14"/>
    </row>
    <row r="367" spans="1:13" ht="18.75" x14ac:dyDescent="0.3">
      <c r="A367" s="14"/>
      <c r="M367" s="14"/>
    </row>
    <row r="368" spans="1:13" ht="18.75" x14ac:dyDescent="0.3">
      <c r="A368" s="14"/>
      <c r="M368" s="14"/>
    </row>
    <row r="369" spans="1:13" ht="18.75" x14ac:dyDescent="0.3">
      <c r="A369" s="14"/>
      <c r="M369" s="14"/>
    </row>
    <row r="370" spans="1:13" ht="18.75" x14ac:dyDescent="0.3">
      <c r="A370" s="14"/>
      <c r="M370" s="14"/>
    </row>
    <row r="371" spans="1:13" ht="18.75" x14ac:dyDescent="0.3">
      <c r="A371" s="14"/>
      <c r="M371" s="14"/>
    </row>
    <row r="372" spans="1:13" ht="18.75" x14ac:dyDescent="0.3">
      <c r="A372" s="14"/>
      <c r="M372" s="14"/>
    </row>
    <row r="373" spans="1:13" ht="18.75" x14ac:dyDescent="0.3">
      <c r="A373" s="14"/>
      <c r="M373" s="14"/>
    </row>
    <row r="374" spans="1:13" ht="18.75" x14ac:dyDescent="0.3">
      <c r="A374" s="14"/>
      <c r="M374" s="14"/>
    </row>
    <row r="375" spans="1:13" ht="18.75" x14ac:dyDescent="0.3">
      <c r="A375" s="14"/>
      <c r="M375" s="14"/>
    </row>
    <row r="376" spans="1:13" ht="18.75" x14ac:dyDescent="0.3">
      <c r="A376" s="14"/>
      <c r="M376" s="14"/>
    </row>
    <row r="377" spans="1:13" ht="18.75" x14ac:dyDescent="0.3">
      <c r="A377" s="14"/>
      <c r="M377" s="14"/>
    </row>
    <row r="378" spans="1:13" ht="18.75" x14ac:dyDescent="0.3">
      <c r="A378" s="14"/>
      <c r="M378" s="14"/>
    </row>
    <row r="379" spans="1:13" ht="18.75" x14ac:dyDescent="0.3">
      <c r="A379" s="14"/>
      <c r="M379" s="14"/>
    </row>
    <row r="380" spans="1:13" ht="18.75" x14ac:dyDescent="0.3">
      <c r="A380" s="14"/>
      <c r="M380" s="14"/>
    </row>
    <row r="381" spans="1:13" ht="18.75" x14ac:dyDescent="0.3">
      <c r="A381" s="14"/>
      <c r="M381" s="14"/>
    </row>
    <row r="382" spans="1:13" ht="18.75" x14ac:dyDescent="0.3">
      <c r="A382" s="14"/>
      <c r="M382" s="14"/>
    </row>
    <row r="383" spans="1:13" ht="18.75" x14ac:dyDescent="0.3">
      <c r="A383" s="14"/>
      <c r="M383" s="14"/>
    </row>
    <row r="384" spans="1:13" ht="18.75" x14ac:dyDescent="0.3">
      <c r="A384" s="14"/>
      <c r="M384" s="14"/>
    </row>
    <row r="385" spans="1:13" ht="18.75" x14ac:dyDescent="0.3">
      <c r="A385" s="14"/>
      <c r="M385" s="14"/>
    </row>
    <row r="386" spans="1:13" ht="18.75" x14ac:dyDescent="0.3">
      <c r="A386" s="14"/>
      <c r="M386" s="14"/>
    </row>
    <row r="387" spans="1:13" ht="18.75" x14ac:dyDescent="0.3">
      <c r="A387" s="14"/>
      <c r="M387" s="14"/>
    </row>
    <row r="388" spans="1:13" ht="18.75" x14ac:dyDescent="0.3">
      <c r="A388" s="14"/>
      <c r="M388" s="14"/>
    </row>
    <row r="389" spans="1:13" ht="18.75" x14ac:dyDescent="0.3">
      <c r="A389" s="14"/>
      <c r="M389" s="14"/>
    </row>
    <row r="390" spans="1:13" ht="18.75" x14ac:dyDescent="0.3">
      <c r="A390" s="14"/>
      <c r="M390" s="14"/>
    </row>
    <row r="391" spans="1:13" ht="18.75" x14ac:dyDescent="0.3">
      <c r="A391" s="14"/>
      <c r="M391" s="14"/>
    </row>
    <row r="392" spans="1:13" ht="18.75" x14ac:dyDescent="0.3">
      <c r="A392" s="14"/>
      <c r="M392" s="14"/>
    </row>
    <row r="393" spans="1:13" ht="18.75" x14ac:dyDescent="0.3">
      <c r="A393" s="14"/>
      <c r="M393" s="14"/>
    </row>
    <row r="394" spans="1:13" ht="18.75" x14ac:dyDescent="0.3">
      <c r="A394" s="14"/>
      <c r="M394" s="14"/>
    </row>
    <row r="395" spans="1:13" ht="18.75" x14ac:dyDescent="0.3">
      <c r="A395" s="14"/>
      <c r="M395" s="14"/>
    </row>
    <row r="396" spans="1:13" ht="18.75" x14ac:dyDescent="0.3">
      <c r="A396" s="14"/>
      <c r="M396" s="14"/>
    </row>
    <row r="397" spans="1:13" ht="18.75" x14ac:dyDescent="0.3">
      <c r="A397" s="14"/>
      <c r="M397" s="14"/>
    </row>
    <row r="398" spans="1:13" ht="18.75" x14ac:dyDescent="0.3">
      <c r="A398" s="14"/>
      <c r="M398" s="14"/>
    </row>
    <row r="399" spans="1:13" ht="18.75" x14ac:dyDescent="0.3">
      <c r="A399" s="14"/>
      <c r="M399" s="14"/>
    </row>
    <row r="400" spans="1:13" ht="18.75" x14ac:dyDescent="0.3">
      <c r="A400" s="14"/>
      <c r="M400" s="14"/>
    </row>
    <row r="401" spans="1:13" ht="18.75" x14ac:dyDescent="0.3">
      <c r="A401" s="14"/>
      <c r="M401" s="14"/>
    </row>
    <row r="402" spans="1:13" ht="18.75" x14ac:dyDescent="0.3">
      <c r="A402" s="14"/>
      <c r="M402" s="14"/>
    </row>
    <row r="403" spans="1:13" ht="18.75" x14ac:dyDescent="0.3">
      <c r="A403" s="14"/>
      <c r="M403" s="14"/>
    </row>
    <row r="404" spans="1:13" ht="18.75" x14ac:dyDescent="0.3">
      <c r="A404" s="14"/>
      <c r="M404" s="14"/>
    </row>
    <row r="405" spans="1:13" ht="18.75" x14ac:dyDescent="0.3">
      <c r="A405" s="14"/>
      <c r="M405" s="14"/>
    </row>
    <row r="406" spans="1:13" ht="18.75" x14ac:dyDescent="0.3">
      <c r="A406" s="14"/>
      <c r="M406" s="14"/>
    </row>
    <row r="407" spans="1:13" ht="18.75" x14ac:dyDescent="0.3">
      <c r="A407" s="14"/>
      <c r="M407" s="14"/>
    </row>
    <row r="408" spans="1:13" ht="18.75" x14ac:dyDescent="0.3">
      <c r="A408" s="14"/>
      <c r="M408" s="14"/>
    </row>
    <row r="409" spans="1:13" ht="18.75" x14ac:dyDescent="0.3">
      <c r="A409" s="14"/>
      <c r="M409" s="14"/>
    </row>
    <row r="410" spans="1:13" ht="18.75" x14ac:dyDescent="0.3">
      <c r="A410" s="14"/>
      <c r="M410" s="14"/>
    </row>
    <row r="411" spans="1:13" ht="18.75" x14ac:dyDescent="0.3">
      <c r="A411" s="14"/>
      <c r="M411" s="14"/>
    </row>
    <row r="412" spans="1:13" ht="18.75" x14ac:dyDescent="0.3">
      <c r="A412" s="14"/>
      <c r="M412" s="14"/>
    </row>
    <row r="413" spans="1:13" ht="18.75" x14ac:dyDescent="0.3">
      <c r="A413" s="14"/>
      <c r="M413" s="14"/>
    </row>
    <row r="414" spans="1:13" ht="18.75" x14ac:dyDescent="0.3">
      <c r="A414" s="14"/>
      <c r="M414" s="14"/>
    </row>
    <row r="415" spans="1:13" ht="18.75" x14ac:dyDescent="0.3">
      <c r="A415" s="14"/>
      <c r="M415" s="14"/>
    </row>
    <row r="416" spans="1:13" ht="18.75" x14ac:dyDescent="0.3">
      <c r="A416" s="14"/>
      <c r="M416" s="14"/>
    </row>
    <row r="417" spans="1:13" ht="18.75" x14ac:dyDescent="0.3">
      <c r="A417" s="14"/>
      <c r="M417" s="14"/>
    </row>
    <row r="418" spans="1:13" ht="18.75" x14ac:dyDescent="0.3">
      <c r="A418" s="14"/>
      <c r="M418" s="14"/>
    </row>
    <row r="419" spans="1:13" ht="18.75" x14ac:dyDescent="0.3">
      <c r="A419" s="14"/>
      <c r="M419" s="14"/>
    </row>
    <row r="420" spans="1:13" ht="18.75" x14ac:dyDescent="0.3">
      <c r="A420" s="14"/>
      <c r="M420" s="14"/>
    </row>
    <row r="421" spans="1:13" ht="18.75" x14ac:dyDescent="0.3">
      <c r="A421" s="14"/>
      <c r="M421" s="14"/>
    </row>
    <row r="422" spans="1:13" ht="18.75" x14ac:dyDescent="0.3">
      <c r="A422" s="14"/>
      <c r="M422" s="14"/>
    </row>
    <row r="423" spans="1:13" ht="18.75" x14ac:dyDescent="0.3">
      <c r="A423" s="14"/>
      <c r="M423" s="14"/>
    </row>
    <row r="424" spans="1:13" ht="18.75" x14ac:dyDescent="0.3">
      <c r="A424" s="14"/>
      <c r="M424" s="14"/>
    </row>
    <row r="425" spans="1:13" ht="18.75" x14ac:dyDescent="0.3">
      <c r="A425" s="14"/>
      <c r="M425" s="14"/>
    </row>
    <row r="426" spans="1:13" ht="18.75" x14ac:dyDescent="0.3">
      <c r="A426" s="14"/>
      <c r="M426" s="14"/>
    </row>
    <row r="427" spans="1:13" ht="18.75" x14ac:dyDescent="0.3">
      <c r="A427" s="14"/>
      <c r="M427" s="14"/>
    </row>
    <row r="428" spans="1:13" ht="18.75" x14ac:dyDescent="0.3">
      <c r="A428" s="14"/>
      <c r="M428" s="14"/>
    </row>
    <row r="429" spans="1:13" ht="18.75" x14ac:dyDescent="0.3">
      <c r="A429" s="14"/>
      <c r="M429" s="14"/>
    </row>
    <row r="430" spans="1:13" ht="18.75" x14ac:dyDescent="0.3">
      <c r="A430" s="14"/>
      <c r="M430" s="14"/>
    </row>
    <row r="431" spans="1:13" ht="18.75" x14ac:dyDescent="0.3">
      <c r="A431" s="14"/>
      <c r="M431" s="14"/>
    </row>
    <row r="432" spans="1:13" ht="18.75" x14ac:dyDescent="0.3">
      <c r="A432" s="14"/>
      <c r="M432" s="14"/>
    </row>
    <row r="433" spans="1:13" ht="18.75" x14ac:dyDescent="0.3">
      <c r="A433" s="14"/>
      <c r="M433" s="14"/>
    </row>
    <row r="434" spans="1:13" ht="18.75" x14ac:dyDescent="0.3">
      <c r="A434" s="14"/>
      <c r="M434" s="14"/>
    </row>
    <row r="435" spans="1:13" ht="18.75" x14ac:dyDescent="0.3">
      <c r="A435" s="14"/>
      <c r="M435" s="14"/>
    </row>
    <row r="436" spans="1:13" ht="18.75" x14ac:dyDescent="0.3">
      <c r="A436" s="14"/>
      <c r="M436" s="14"/>
    </row>
    <row r="437" spans="1:13" ht="18.75" x14ac:dyDescent="0.3">
      <c r="A437" s="14"/>
      <c r="M437" s="14"/>
    </row>
    <row r="438" spans="1:13" ht="18.75" x14ac:dyDescent="0.3">
      <c r="A438" s="14"/>
      <c r="M438" s="14"/>
    </row>
    <row r="439" spans="1:13" ht="18.75" x14ac:dyDescent="0.3">
      <c r="A439" s="14"/>
      <c r="M439" s="14"/>
    </row>
    <row r="440" spans="1:13" ht="18.75" x14ac:dyDescent="0.3">
      <c r="A440" s="14"/>
      <c r="M440" s="14"/>
    </row>
    <row r="441" spans="1:13" ht="18.75" x14ac:dyDescent="0.3">
      <c r="A441" s="14"/>
      <c r="M441" s="14"/>
    </row>
    <row r="442" spans="1:13" ht="18.75" x14ac:dyDescent="0.3">
      <c r="A442" s="14"/>
      <c r="M442" s="14"/>
    </row>
    <row r="443" spans="1:13" ht="18.75" x14ac:dyDescent="0.3">
      <c r="A443" s="14"/>
      <c r="M443" s="14"/>
    </row>
    <row r="444" spans="1:13" ht="18.75" x14ac:dyDescent="0.3">
      <c r="A444" s="14"/>
      <c r="M444" s="14"/>
    </row>
    <row r="445" spans="1:13" ht="18.75" x14ac:dyDescent="0.3">
      <c r="A445" s="14"/>
      <c r="M445" s="14"/>
    </row>
    <row r="446" spans="1:13" ht="18.75" x14ac:dyDescent="0.3">
      <c r="A446" s="14"/>
      <c r="M446" s="14"/>
    </row>
    <row r="447" spans="1:13" ht="18.75" x14ac:dyDescent="0.3">
      <c r="A447" s="14"/>
      <c r="M447" s="14"/>
    </row>
    <row r="448" spans="1:13" ht="18.75" x14ac:dyDescent="0.3">
      <c r="A448" s="14"/>
      <c r="M448" s="14"/>
    </row>
    <row r="449" spans="1:13" ht="18.75" x14ac:dyDescent="0.3">
      <c r="A449" s="14"/>
      <c r="M449" s="14"/>
    </row>
    <row r="450" spans="1:13" ht="18.75" x14ac:dyDescent="0.3">
      <c r="A450" s="14"/>
      <c r="M450" s="14"/>
    </row>
    <row r="451" spans="1:13" ht="18.75" x14ac:dyDescent="0.3">
      <c r="A451" s="14"/>
      <c r="M451" s="14"/>
    </row>
    <row r="452" spans="1:13" ht="18.75" x14ac:dyDescent="0.3">
      <c r="A452" s="14"/>
      <c r="M452" s="14"/>
    </row>
    <row r="453" spans="1:13" ht="18.75" x14ac:dyDescent="0.3">
      <c r="A453" s="14"/>
      <c r="M453" s="14"/>
    </row>
    <row r="454" spans="1:13" ht="18.75" x14ac:dyDescent="0.3">
      <c r="A454" s="14"/>
      <c r="M454" s="14"/>
    </row>
    <row r="455" spans="1:13" ht="18.75" x14ac:dyDescent="0.3">
      <c r="A455" s="14"/>
      <c r="M455" s="14"/>
    </row>
    <row r="456" spans="1:13" ht="18.75" x14ac:dyDescent="0.3">
      <c r="A456" s="14"/>
      <c r="M456" s="14"/>
    </row>
    <row r="457" spans="1:13" ht="18.75" x14ac:dyDescent="0.3">
      <c r="A457" s="14"/>
      <c r="M457" s="14"/>
    </row>
    <row r="458" spans="1:13" ht="18.75" x14ac:dyDescent="0.3">
      <c r="A458" s="14"/>
      <c r="M458" s="14"/>
    </row>
    <row r="459" spans="1:13" ht="18.75" x14ac:dyDescent="0.3">
      <c r="A459" s="14"/>
      <c r="M459" s="14"/>
    </row>
    <row r="460" spans="1:13" ht="18.75" x14ac:dyDescent="0.3">
      <c r="A460" s="14"/>
      <c r="M460" s="14"/>
    </row>
    <row r="461" spans="1:13" ht="18.75" x14ac:dyDescent="0.3">
      <c r="A461" s="14"/>
      <c r="M461" s="14"/>
    </row>
    <row r="462" spans="1:13" ht="18.75" x14ac:dyDescent="0.3">
      <c r="A462" s="14"/>
      <c r="M462" s="14"/>
    </row>
    <row r="463" spans="1:13" ht="18.75" x14ac:dyDescent="0.3">
      <c r="A463" s="14"/>
      <c r="M463" s="14"/>
    </row>
    <row r="464" spans="1:13" ht="18.75" x14ac:dyDescent="0.3">
      <c r="A464" s="14"/>
      <c r="M464" s="14"/>
    </row>
    <row r="465" spans="1:13" ht="18.75" x14ac:dyDescent="0.3">
      <c r="A465" s="14"/>
      <c r="M465" s="14"/>
    </row>
    <row r="466" spans="1:13" ht="18.75" x14ac:dyDescent="0.3">
      <c r="A466" s="14"/>
      <c r="M466" s="14"/>
    </row>
    <row r="467" spans="1:13" ht="18.75" x14ac:dyDescent="0.3">
      <c r="A467" s="14"/>
      <c r="M467" s="14"/>
    </row>
    <row r="468" spans="1:13" ht="18.75" x14ac:dyDescent="0.3">
      <c r="A468" s="14"/>
      <c r="M468" s="14"/>
    </row>
    <row r="469" spans="1:13" ht="18.75" x14ac:dyDescent="0.3">
      <c r="A469" s="14"/>
      <c r="M469" s="14"/>
    </row>
    <row r="470" spans="1:13" ht="18.75" x14ac:dyDescent="0.3">
      <c r="A470" s="14"/>
      <c r="M470" s="14"/>
    </row>
    <row r="471" spans="1:13" ht="18.75" x14ac:dyDescent="0.3">
      <c r="A471" s="14"/>
      <c r="M471" s="14"/>
    </row>
    <row r="472" spans="1:13" ht="18.75" x14ac:dyDescent="0.3">
      <c r="A472" s="14"/>
      <c r="M472" s="14"/>
    </row>
    <row r="473" spans="1:13" ht="18.75" x14ac:dyDescent="0.3">
      <c r="A473" s="14"/>
      <c r="M473" s="14"/>
    </row>
    <row r="474" spans="1:13" ht="18.75" x14ac:dyDescent="0.3">
      <c r="A474" s="14"/>
      <c r="M474" s="14"/>
    </row>
    <row r="475" spans="1:13" ht="18.75" x14ac:dyDescent="0.3">
      <c r="A475" s="14"/>
      <c r="M475" s="14"/>
    </row>
    <row r="476" spans="1:13" ht="18.75" x14ac:dyDescent="0.3">
      <c r="A476" s="14"/>
      <c r="M476" s="14"/>
    </row>
    <row r="477" spans="1:13" ht="18.75" x14ac:dyDescent="0.3">
      <c r="A477" s="14"/>
      <c r="M477" s="14"/>
    </row>
    <row r="478" spans="1:13" ht="18.75" x14ac:dyDescent="0.3">
      <c r="A478" s="14"/>
      <c r="M478" s="14"/>
    </row>
    <row r="479" spans="1:13" ht="18.75" x14ac:dyDescent="0.3">
      <c r="A479" s="14"/>
      <c r="M479" s="14"/>
    </row>
    <row r="480" spans="1:13" ht="18.75" x14ac:dyDescent="0.3">
      <c r="A480" s="14"/>
      <c r="M480" s="14"/>
    </row>
    <row r="481" spans="1:13" ht="18.75" x14ac:dyDescent="0.3">
      <c r="A481" s="14"/>
      <c r="M481" s="14"/>
    </row>
    <row r="482" spans="1:13" ht="18.75" x14ac:dyDescent="0.3">
      <c r="A482" s="14"/>
      <c r="M482" s="14"/>
    </row>
    <row r="483" spans="1:13" ht="18.75" x14ac:dyDescent="0.3">
      <c r="A483" s="14"/>
      <c r="M483" s="14"/>
    </row>
    <row r="484" spans="1:13" ht="18.75" x14ac:dyDescent="0.3">
      <c r="A484" s="14"/>
      <c r="M484" s="14"/>
    </row>
    <row r="485" spans="1:13" ht="18.75" x14ac:dyDescent="0.3">
      <c r="A485" s="14"/>
      <c r="M485" s="14"/>
    </row>
    <row r="486" spans="1:13" ht="18.75" x14ac:dyDescent="0.3">
      <c r="A486" s="14"/>
      <c r="M486" s="14"/>
    </row>
    <row r="487" spans="1:13" ht="18.75" x14ac:dyDescent="0.3">
      <c r="A487" s="14"/>
      <c r="M487" s="14"/>
    </row>
    <row r="488" spans="1:13" ht="18.75" x14ac:dyDescent="0.3">
      <c r="A488" s="14"/>
      <c r="M488" s="14"/>
    </row>
    <row r="489" spans="1:13" ht="18.75" x14ac:dyDescent="0.3">
      <c r="A489" s="14"/>
      <c r="M489" s="14"/>
    </row>
    <row r="490" spans="1:13" ht="18.75" x14ac:dyDescent="0.3">
      <c r="A490" s="14"/>
      <c r="M490" s="14"/>
    </row>
    <row r="491" spans="1:13" ht="18.75" x14ac:dyDescent="0.3">
      <c r="A491" s="14"/>
      <c r="M491" s="14"/>
    </row>
    <row r="492" spans="1:13" ht="18.75" x14ac:dyDescent="0.3">
      <c r="A492" s="14"/>
      <c r="M492" s="14"/>
    </row>
    <row r="493" spans="1:13" ht="18.75" x14ac:dyDescent="0.3">
      <c r="A493" s="14"/>
      <c r="M493" s="14"/>
    </row>
    <row r="494" spans="1:13" ht="18.75" x14ac:dyDescent="0.3">
      <c r="A494" s="14"/>
      <c r="M494" s="14"/>
    </row>
    <row r="495" spans="1:13" ht="18.75" x14ac:dyDescent="0.3">
      <c r="A495" s="14"/>
      <c r="M495" s="14"/>
    </row>
    <row r="496" spans="1:13" ht="18.75" x14ac:dyDescent="0.3">
      <c r="A496" s="14"/>
      <c r="M496" s="14"/>
    </row>
    <row r="497" spans="1:13" ht="18.75" x14ac:dyDescent="0.3">
      <c r="A497" s="14"/>
      <c r="M497" s="14"/>
    </row>
    <row r="498" spans="1:13" ht="18.75" x14ac:dyDescent="0.3">
      <c r="A498" s="14"/>
      <c r="M498" s="14"/>
    </row>
    <row r="499" spans="1:13" ht="18.75" x14ac:dyDescent="0.3">
      <c r="A499" s="14"/>
      <c r="M499" s="14"/>
    </row>
    <row r="500" spans="1:13" ht="18.75" x14ac:dyDescent="0.3">
      <c r="A500" s="14"/>
      <c r="M500" s="14"/>
    </row>
    <row r="501" spans="1:13" ht="18.75" x14ac:dyDescent="0.3">
      <c r="A501" s="14"/>
      <c r="M501" s="14"/>
    </row>
    <row r="502" spans="1:13" ht="18.75" x14ac:dyDescent="0.3">
      <c r="A502" s="14"/>
      <c r="M502" s="14"/>
    </row>
    <row r="503" spans="1:13" ht="18.75" x14ac:dyDescent="0.3">
      <c r="A503" s="14"/>
      <c r="M503" s="14"/>
    </row>
    <row r="504" spans="1:13" ht="18.75" x14ac:dyDescent="0.3">
      <c r="A504" s="14"/>
      <c r="M504" s="14"/>
    </row>
    <row r="505" spans="1:13" ht="18.75" x14ac:dyDescent="0.3">
      <c r="A505" s="14"/>
      <c r="M505" s="14"/>
    </row>
    <row r="506" spans="1:13" ht="18.75" x14ac:dyDescent="0.3">
      <c r="A506" s="14"/>
      <c r="M506" s="14"/>
    </row>
    <row r="507" spans="1:13" ht="18.75" x14ac:dyDescent="0.3">
      <c r="A507" s="14"/>
      <c r="M507" s="14"/>
    </row>
    <row r="508" spans="1:13" ht="18.75" x14ac:dyDescent="0.3">
      <c r="A508" s="14"/>
      <c r="M508" s="14"/>
    </row>
    <row r="509" spans="1:13" ht="18.75" x14ac:dyDescent="0.3">
      <c r="A509" s="14"/>
      <c r="M509" s="14"/>
    </row>
    <row r="510" spans="1:13" ht="18.75" x14ac:dyDescent="0.3">
      <c r="A510" s="14"/>
      <c r="M510" s="14"/>
    </row>
    <row r="511" spans="1:13" ht="18.75" x14ac:dyDescent="0.3">
      <c r="A511" s="14"/>
      <c r="M511" s="14"/>
    </row>
    <row r="512" spans="1:13" ht="18.75" x14ac:dyDescent="0.3">
      <c r="A512" s="14"/>
      <c r="M512" s="14"/>
    </row>
    <row r="513" spans="1:13" ht="18.75" x14ac:dyDescent="0.3">
      <c r="A513" s="14"/>
      <c r="M513" s="14"/>
    </row>
    <row r="514" spans="1:13" ht="18.75" x14ac:dyDescent="0.3">
      <c r="A514" s="14"/>
      <c r="M514" s="14"/>
    </row>
    <row r="515" spans="1:13" ht="18.75" x14ac:dyDescent="0.3">
      <c r="A515" s="14"/>
      <c r="M515" s="14"/>
    </row>
    <row r="516" spans="1:13" ht="18.75" x14ac:dyDescent="0.3">
      <c r="A516" s="14"/>
      <c r="M516" s="14"/>
    </row>
    <row r="517" spans="1:13" ht="18.75" x14ac:dyDescent="0.3">
      <c r="A517" s="14"/>
      <c r="M517" s="14"/>
    </row>
    <row r="518" spans="1:13" ht="18.75" x14ac:dyDescent="0.3">
      <c r="A518" s="14"/>
      <c r="M518" s="14"/>
    </row>
    <row r="519" spans="1:13" ht="18.75" x14ac:dyDescent="0.3">
      <c r="A519" s="14"/>
      <c r="M519" s="14"/>
    </row>
    <row r="520" spans="1:13" ht="18.75" x14ac:dyDescent="0.3">
      <c r="A520" s="14"/>
      <c r="M520" s="14"/>
    </row>
    <row r="521" spans="1:13" ht="18.75" x14ac:dyDescent="0.3">
      <c r="A521" s="14"/>
      <c r="M521" s="14"/>
    </row>
    <row r="522" spans="1:13" ht="18.75" x14ac:dyDescent="0.3">
      <c r="A522" s="14"/>
      <c r="M522" s="14"/>
    </row>
    <row r="523" spans="1:13" ht="18.75" x14ac:dyDescent="0.3">
      <c r="A523" s="14"/>
      <c r="M523" s="14"/>
    </row>
    <row r="524" spans="1:13" ht="18.75" x14ac:dyDescent="0.3">
      <c r="A524" s="14"/>
      <c r="M524" s="14"/>
    </row>
    <row r="525" spans="1:13" ht="18.75" x14ac:dyDescent="0.3">
      <c r="A525" s="14"/>
      <c r="M525" s="14"/>
    </row>
    <row r="526" spans="1:13" ht="18.75" x14ac:dyDescent="0.3">
      <c r="A526" s="14"/>
      <c r="M526" s="14"/>
    </row>
    <row r="527" spans="1:13" ht="18.75" x14ac:dyDescent="0.3">
      <c r="A527" s="14"/>
      <c r="M527" s="14"/>
    </row>
    <row r="528" spans="1:13" ht="18.75" x14ac:dyDescent="0.3">
      <c r="A528" s="14"/>
      <c r="M528" s="14"/>
    </row>
    <row r="529" spans="1:13" ht="18.75" x14ac:dyDescent="0.3">
      <c r="A529" s="14"/>
      <c r="M529" s="14"/>
    </row>
    <row r="530" spans="1:13" ht="18.75" x14ac:dyDescent="0.3">
      <c r="A530" s="14"/>
      <c r="M530" s="14"/>
    </row>
    <row r="531" spans="1:13" ht="18.75" x14ac:dyDescent="0.3">
      <c r="A531" s="14"/>
      <c r="M531" s="14"/>
    </row>
    <row r="532" spans="1:13" ht="18.75" x14ac:dyDescent="0.3">
      <c r="A532" s="14"/>
      <c r="M532" s="14"/>
    </row>
    <row r="533" spans="1:13" ht="18.75" x14ac:dyDescent="0.3">
      <c r="A533" s="14"/>
      <c r="M533" s="14"/>
    </row>
    <row r="534" spans="1:13" ht="18.75" x14ac:dyDescent="0.3">
      <c r="A534" s="14"/>
      <c r="M534" s="14"/>
    </row>
    <row r="535" spans="1:13" ht="18.75" x14ac:dyDescent="0.3">
      <c r="A535" s="14"/>
      <c r="M535" s="14"/>
    </row>
    <row r="536" spans="1:13" ht="18.75" x14ac:dyDescent="0.3">
      <c r="A536" s="14"/>
      <c r="M536" s="14"/>
    </row>
    <row r="537" spans="1:13" ht="18.75" x14ac:dyDescent="0.3">
      <c r="A537" s="14"/>
      <c r="M537" s="14"/>
    </row>
    <row r="538" spans="1:13" ht="18.75" x14ac:dyDescent="0.3">
      <c r="A538" s="14"/>
      <c r="M538" s="14"/>
    </row>
    <row r="539" spans="1:13" ht="18.75" x14ac:dyDescent="0.3">
      <c r="A539" s="14"/>
      <c r="M539" s="14"/>
    </row>
    <row r="540" spans="1:13" ht="18.75" x14ac:dyDescent="0.3">
      <c r="A540" s="14"/>
      <c r="M540" s="14"/>
    </row>
    <row r="541" spans="1:13" ht="18.75" x14ac:dyDescent="0.3">
      <c r="A541" s="14"/>
      <c r="M541" s="14"/>
    </row>
    <row r="542" spans="1:13" ht="18.75" x14ac:dyDescent="0.3">
      <c r="A542" s="14"/>
      <c r="M542" s="14"/>
    </row>
    <row r="543" spans="1:13" ht="18.75" x14ac:dyDescent="0.3">
      <c r="A543" s="14"/>
      <c r="M543" s="14"/>
    </row>
    <row r="544" spans="1:13" ht="18.75" x14ac:dyDescent="0.3">
      <c r="A544" s="14"/>
      <c r="M544" s="14"/>
    </row>
    <row r="545" spans="1:13" ht="18.75" x14ac:dyDescent="0.3">
      <c r="A545" s="14"/>
      <c r="M545" s="14"/>
    </row>
    <row r="546" spans="1:13" ht="18.75" x14ac:dyDescent="0.3">
      <c r="A546" s="14"/>
      <c r="M546" s="14"/>
    </row>
    <row r="547" spans="1:13" ht="18.75" x14ac:dyDescent="0.3">
      <c r="A547" s="14"/>
      <c r="M547" s="14"/>
    </row>
    <row r="548" spans="1:13" ht="18.75" x14ac:dyDescent="0.3">
      <c r="A548" s="14"/>
      <c r="M548" s="14"/>
    </row>
    <row r="549" spans="1:13" ht="18.75" x14ac:dyDescent="0.3">
      <c r="A549" s="14"/>
      <c r="M549" s="14"/>
    </row>
    <row r="550" spans="1:13" ht="18.75" x14ac:dyDescent="0.3">
      <c r="A550" s="14"/>
      <c r="M550" s="14"/>
    </row>
    <row r="551" spans="1:13" ht="18.75" x14ac:dyDescent="0.3">
      <c r="A551" s="14"/>
      <c r="M551" s="14"/>
    </row>
    <row r="552" spans="1:13" ht="18.75" x14ac:dyDescent="0.3">
      <c r="A552" s="14"/>
      <c r="M552" s="14"/>
    </row>
    <row r="553" spans="1:13" ht="18.75" x14ac:dyDescent="0.3">
      <c r="A553" s="14"/>
      <c r="M553" s="14"/>
    </row>
    <row r="554" spans="1:13" ht="18.75" x14ac:dyDescent="0.3">
      <c r="A554" s="14"/>
      <c r="M554" s="14"/>
    </row>
    <row r="555" spans="1:13" ht="18.75" x14ac:dyDescent="0.3">
      <c r="A555" s="14"/>
      <c r="M555" s="14"/>
    </row>
    <row r="556" spans="1:13" ht="18.75" x14ac:dyDescent="0.3">
      <c r="A556" s="14"/>
      <c r="M556" s="14"/>
    </row>
    <row r="557" spans="1:13" ht="18.75" x14ac:dyDescent="0.3">
      <c r="A557" s="14"/>
      <c r="M557" s="14"/>
    </row>
    <row r="558" spans="1:13" ht="18.75" x14ac:dyDescent="0.3">
      <c r="A558" s="14"/>
      <c r="M558" s="14"/>
    </row>
    <row r="559" spans="1:13" ht="18.75" x14ac:dyDescent="0.3">
      <c r="A559" s="14"/>
      <c r="M559" s="14"/>
    </row>
    <row r="560" spans="1:13" ht="18.75" x14ac:dyDescent="0.3">
      <c r="A560" s="14"/>
      <c r="M560" s="14"/>
    </row>
    <row r="561" spans="1:13" ht="18.75" x14ac:dyDescent="0.3">
      <c r="A561" s="14"/>
      <c r="M561" s="14"/>
    </row>
    <row r="562" spans="1:13" ht="18.75" x14ac:dyDescent="0.3">
      <c r="A562" s="14"/>
      <c r="M562" s="14"/>
    </row>
    <row r="563" spans="1:13" ht="18.75" x14ac:dyDescent="0.3">
      <c r="A563" s="14"/>
      <c r="M563" s="14"/>
    </row>
    <row r="564" spans="1:13" ht="18.75" x14ac:dyDescent="0.3">
      <c r="A564" s="14"/>
      <c r="M564" s="14"/>
    </row>
    <row r="565" spans="1:13" ht="18.75" x14ac:dyDescent="0.3">
      <c r="A565" s="14"/>
      <c r="M565" s="14"/>
    </row>
    <row r="566" spans="1:13" ht="18.75" x14ac:dyDescent="0.3">
      <c r="A566" s="14"/>
      <c r="M566" s="14"/>
    </row>
    <row r="567" spans="1:13" ht="18.75" x14ac:dyDescent="0.3">
      <c r="A567" s="14"/>
      <c r="M567" s="14"/>
    </row>
    <row r="568" spans="1:13" ht="18.75" x14ac:dyDescent="0.3">
      <c r="A568" s="14"/>
      <c r="M568" s="14"/>
    </row>
    <row r="569" spans="1:13" ht="18.75" x14ac:dyDescent="0.3">
      <c r="A569" s="14"/>
      <c r="M569" s="14"/>
    </row>
    <row r="570" spans="1:13" ht="18.75" x14ac:dyDescent="0.3">
      <c r="A570" s="14"/>
      <c r="M570" s="14"/>
    </row>
    <row r="571" spans="1:13" ht="18.75" x14ac:dyDescent="0.3">
      <c r="A571" s="14"/>
      <c r="M571" s="14"/>
    </row>
    <row r="572" spans="1:13" ht="18.75" x14ac:dyDescent="0.3">
      <c r="A572" s="14"/>
      <c r="M572" s="14"/>
    </row>
    <row r="573" spans="1:13" ht="18.75" x14ac:dyDescent="0.3">
      <c r="A573" s="14"/>
      <c r="M573" s="14"/>
    </row>
    <row r="574" spans="1:13" ht="18.75" x14ac:dyDescent="0.3">
      <c r="A574" s="14"/>
      <c r="M574" s="14"/>
    </row>
    <row r="575" spans="1:13" ht="18.75" x14ac:dyDescent="0.3">
      <c r="A575" s="14"/>
      <c r="M575" s="14"/>
    </row>
    <row r="576" spans="1:13" ht="18.75" x14ac:dyDescent="0.3">
      <c r="A576" s="14"/>
      <c r="M576" s="14"/>
    </row>
    <row r="577" spans="1:13" ht="18.75" x14ac:dyDescent="0.3">
      <c r="A577" s="14"/>
      <c r="M577" s="14"/>
    </row>
    <row r="578" spans="1:13" ht="18.75" x14ac:dyDescent="0.3">
      <c r="A578" s="14"/>
      <c r="M578" s="14"/>
    </row>
    <row r="579" spans="1:13" ht="18.75" x14ac:dyDescent="0.3">
      <c r="A579" s="14"/>
      <c r="M579" s="14"/>
    </row>
    <row r="580" spans="1:13" ht="18.75" x14ac:dyDescent="0.3">
      <c r="A580" s="14"/>
      <c r="M580" s="14"/>
    </row>
    <row r="581" spans="1:13" ht="18.75" x14ac:dyDescent="0.3">
      <c r="A581" s="14"/>
      <c r="M581" s="14"/>
    </row>
    <row r="582" spans="1:13" ht="18.75" x14ac:dyDescent="0.3">
      <c r="A582" s="14"/>
      <c r="M582" s="14"/>
    </row>
    <row r="583" spans="1:13" ht="18.75" x14ac:dyDescent="0.3">
      <c r="A583" s="14"/>
      <c r="M583" s="14"/>
    </row>
    <row r="584" spans="1:13" ht="18.75" x14ac:dyDescent="0.3">
      <c r="A584" s="14"/>
      <c r="M584" s="14"/>
    </row>
    <row r="585" spans="1:13" ht="18.75" x14ac:dyDescent="0.3">
      <c r="A585" s="14"/>
      <c r="M585" s="14"/>
    </row>
    <row r="586" spans="1:13" ht="18.75" x14ac:dyDescent="0.3">
      <c r="A586" s="14"/>
      <c r="M586" s="14"/>
    </row>
    <row r="587" spans="1:13" ht="18.75" x14ac:dyDescent="0.3">
      <c r="A587" s="14"/>
      <c r="M587" s="14"/>
    </row>
    <row r="588" spans="1:13" ht="18.75" x14ac:dyDescent="0.3">
      <c r="A588" s="14"/>
      <c r="M588" s="14"/>
    </row>
    <row r="589" spans="1:13" ht="18.75" x14ac:dyDescent="0.3">
      <c r="A589" s="14"/>
      <c r="M589" s="14"/>
    </row>
    <row r="590" spans="1:13" ht="18.75" x14ac:dyDescent="0.3">
      <c r="A590" s="14"/>
      <c r="M590" s="14"/>
    </row>
    <row r="591" spans="1:13" ht="18.75" x14ac:dyDescent="0.3">
      <c r="A591" s="14"/>
      <c r="M591" s="14"/>
    </row>
    <row r="592" spans="1:13" ht="18.75" x14ac:dyDescent="0.3">
      <c r="A592" s="14"/>
      <c r="M592" s="14"/>
    </row>
    <row r="593" spans="1:13" ht="18.75" x14ac:dyDescent="0.3">
      <c r="A593" s="14"/>
      <c r="M593" s="14"/>
    </row>
    <row r="594" spans="1:13" ht="18.75" x14ac:dyDescent="0.3">
      <c r="A594" s="14"/>
      <c r="M594" s="14"/>
    </row>
    <row r="595" spans="1:13" ht="18.75" x14ac:dyDescent="0.3">
      <c r="A595" s="14"/>
      <c r="M595" s="14"/>
    </row>
    <row r="596" spans="1:13" ht="18.75" x14ac:dyDescent="0.3">
      <c r="A596" s="14"/>
      <c r="M596" s="14"/>
    </row>
    <row r="597" spans="1:13" ht="18.75" x14ac:dyDescent="0.3">
      <c r="A597" s="14"/>
      <c r="M597" s="14"/>
    </row>
    <row r="598" spans="1:13" ht="18.75" x14ac:dyDescent="0.3">
      <c r="A598" s="14"/>
      <c r="M598" s="14"/>
    </row>
    <row r="599" spans="1:13" ht="18.75" x14ac:dyDescent="0.3">
      <c r="A599" s="14"/>
      <c r="M599" s="14"/>
    </row>
    <row r="600" spans="1:13" ht="18.75" x14ac:dyDescent="0.3">
      <c r="A600" s="14"/>
      <c r="M600" s="14"/>
    </row>
    <row r="601" spans="1:13" ht="18.75" x14ac:dyDescent="0.3">
      <c r="A601" s="14"/>
      <c r="M601" s="14"/>
    </row>
    <row r="602" spans="1:13" ht="18.75" x14ac:dyDescent="0.3">
      <c r="A602" s="14"/>
      <c r="M602" s="14"/>
    </row>
    <row r="603" spans="1:13" ht="18.75" x14ac:dyDescent="0.3">
      <c r="A603" s="14"/>
      <c r="M603" s="14"/>
    </row>
    <row r="604" spans="1:13" ht="18.75" x14ac:dyDescent="0.3">
      <c r="A604" s="14"/>
      <c r="M604" s="14"/>
    </row>
    <row r="605" spans="1:13" ht="18.75" x14ac:dyDescent="0.3">
      <c r="A605" s="14"/>
      <c r="M605" s="14"/>
    </row>
    <row r="606" spans="1:13" ht="18.75" x14ac:dyDescent="0.3">
      <c r="A606" s="14"/>
      <c r="M606" s="14"/>
    </row>
    <row r="607" spans="1:13" ht="18.75" x14ac:dyDescent="0.3">
      <c r="A607" s="14"/>
      <c r="M607" s="14"/>
    </row>
    <row r="608" spans="1:13" ht="18.75" x14ac:dyDescent="0.3">
      <c r="A608" s="14"/>
      <c r="M608" s="14"/>
    </row>
    <row r="609" spans="1:13" ht="18.75" x14ac:dyDescent="0.3">
      <c r="A609" s="14"/>
      <c r="M609" s="14"/>
    </row>
    <row r="610" spans="1:13" ht="18.75" x14ac:dyDescent="0.3">
      <c r="A610" s="14"/>
      <c r="M610" s="14"/>
    </row>
    <row r="611" spans="1:13" ht="18.75" x14ac:dyDescent="0.3">
      <c r="A611" s="14"/>
      <c r="M611" s="14"/>
    </row>
    <row r="612" spans="1:13" ht="18.75" x14ac:dyDescent="0.3">
      <c r="A612" s="14"/>
      <c r="M612" s="14"/>
    </row>
    <row r="613" spans="1:13" ht="18.75" x14ac:dyDescent="0.3">
      <c r="A613" s="14"/>
      <c r="M613" s="14"/>
    </row>
    <row r="614" spans="1:13" ht="18.75" x14ac:dyDescent="0.3">
      <c r="A614" s="14"/>
      <c r="M614" s="14"/>
    </row>
    <row r="615" spans="1:13" ht="18.75" x14ac:dyDescent="0.3">
      <c r="A615" s="14"/>
      <c r="M615" s="14"/>
    </row>
    <row r="616" spans="1:13" ht="18.75" x14ac:dyDescent="0.3">
      <c r="A616" s="14"/>
      <c r="M616" s="14"/>
    </row>
    <row r="617" spans="1:13" ht="18.75" x14ac:dyDescent="0.3">
      <c r="A617" s="14"/>
      <c r="M617" s="14"/>
    </row>
    <row r="618" spans="1:13" ht="18.75" x14ac:dyDescent="0.3">
      <c r="A618" s="14"/>
      <c r="M618" s="14"/>
    </row>
    <row r="619" spans="1:13" ht="18.75" x14ac:dyDescent="0.3">
      <c r="A619" s="14"/>
      <c r="M619" s="14"/>
    </row>
    <row r="620" spans="1:13" ht="18.75" x14ac:dyDescent="0.3">
      <c r="A620" s="14"/>
      <c r="M620" s="14"/>
    </row>
    <row r="621" spans="1:13" ht="18.75" x14ac:dyDescent="0.3">
      <c r="A621" s="14"/>
      <c r="M621" s="14"/>
    </row>
    <row r="622" spans="1:13" ht="18.75" x14ac:dyDescent="0.3">
      <c r="A622" s="14"/>
      <c r="M622" s="14"/>
    </row>
    <row r="623" spans="1:13" ht="18.75" x14ac:dyDescent="0.3">
      <c r="A623" s="14"/>
      <c r="M623" s="14"/>
    </row>
    <row r="624" spans="1:13" ht="18.75" x14ac:dyDescent="0.3">
      <c r="A624" s="14"/>
      <c r="M624" s="14"/>
    </row>
    <row r="625" spans="1:13" ht="18.75" x14ac:dyDescent="0.3">
      <c r="A625" s="14"/>
      <c r="M625" s="14"/>
    </row>
    <row r="626" spans="1:13" ht="18.75" x14ac:dyDescent="0.3">
      <c r="A626" s="14"/>
      <c r="M626" s="14"/>
    </row>
    <row r="627" spans="1:13" ht="18.75" x14ac:dyDescent="0.3">
      <c r="A627" s="14"/>
      <c r="M627" s="14"/>
    </row>
    <row r="628" spans="1:13" ht="18.75" x14ac:dyDescent="0.3">
      <c r="A628" s="14"/>
      <c r="M628" s="14"/>
    </row>
    <row r="629" spans="1:13" ht="18.75" x14ac:dyDescent="0.3">
      <c r="A629" s="14"/>
      <c r="M629" s="14"/>
    </row>
    <row r="630" spans="1:13" ht="18.75" x14ac:dyDescent="0.3">
      <c r="A630" s="14"/>
      <c r="M630" s="14"/>
    </row>
    <row r="631" spans="1:13" ht="18.75" x14ac:dyDescent="0.3">
      <c r="A631" s="14"/>
      <c r="M631" s="14"/>
    </row>
    <row r="632" spans="1:13" ht="18.75" x14ac:dyDescent="0.3">
      <c r="A632" s="14"/>
      <c r="M632" s="14"/>
    </row>
    <row r="633" spans="1:13" ht="18.75" x14ac:dyDescent="0.3">
      <c r="A633" s="14"/>
      <c r="M633" s="14"/>
    </row>
    <row r="634" spans="1:13" ht="18.75" x14ac:dyDescent="0.3">
      <c r="A634" s="14"/>
      <c r="M634" s="14"/>
    </row>
    <row r="635" spans="1:13" ht="18.75" x14ac:dyDescent="0.3">
      <c r="A635" s="14"/>
      <c r="M635" s="14"/>
    </row>
    <row r="636" spans="1:13" ht="18.75" x14ac:dyDescent="0.3">
      <c r="A636" s="14"/>
      <c r="M636" s="14"/>
    </row>
    <row r="637" spans="1:13" ht="18.75" x14ac:dyDescent="0.3">
      <c r="A637" s="14"/>
      <c r="M637" s="14"/>
    </row>
    <row r="638" spans="1:13" ht="18.75" x14ac:dyDescent="0.3">
      <c r="A638" s="14"/>
      <c r="M638" s="14"/>
    </row>
    <row r="639" spans="1:13" ht="18.75" x14ac:dyDescent="0.3">
      <c r="A639" s="14"/>
      <c r="M639" s="14"/>
    </row>
    <row r="640" spans="1:13" ht="18.75" x14ac:dyDescent="0.3">
      <c r="A640" s="14"/>
      <c r="M640" s="14"/>
    </row>
    <row r="641" spans="1:13" ht="18.75" x14ac:dyDescent="0.3">
      <c r="A641" s="14"/>
      <c r="M641" s="14"/>
    </row>
    <row r="642" spans="1:13" ht="18.75" x14ac:dyDescent="0.3">
      <c r="A642" s="14"/>
      <c r="M642" s="14"/>
    </row>
    <row r="643" spans="1:13" ht="18.75" x14ac:dyDescent="0.3">
      <c r="A643" s="14"/>
      <c r="M643" s="14"/>
    </row>
    <row r="644" spans="1:13" ht="18.75" x14ac:dyDescent="0.3">
      <c r="A644" s="14"/>
      <c r="M644" s="14"/>
    </row>
    <row r="645" spans="1:13" ht="18.75" x14ac:dyDescent="0.3">
      <c r="A645" s="14"/>
      <c r="M645" s="14"/>
    </row>
    <row r="646" spans="1:13" ht="18.75" x14ac:dyDescent="0.3">
      <c r="A646" s="14"/>
      <c r="M646" s="14"/>
    </row>
    <row r="647" spans="1:13" ht="18.75" x14ac:dyDescent="0.3">
      <c r="A647" s="14"/>
      <c r="M647" s="14"/>
    </row>
    <row r="648" spans="1:13" ht="18.75" x14ac:dyDescent="0.3">
      <c r="A648" s="14"/>
      <c r="M648" s="14"/>
    </row>
    <row r="649" spans="1:13" ht="18.75" x14ac:dyDescent="0.3">
      <c r="A649" s="14"/>
      <c r="M649" s="14"/>
    </row>
    <row r="650" spans="1:13" ht="18.75" x14ac:dyDescent="0.3">
      <c r="A650" s="14"/>
      <c r="M650" s="14"/>
    </row>
    <row r="651" spans="1:13" ht="18.75" x14ac:dyDescent="0.3">
      <c r="A651" s="14"/>
      <c r="M651" s="14"/>
    </row>
    <row r="652" spans="1:13" ht="18.75" x14ac:dyDescent="0.3">
      <c r="A652" s="14"/>
      <c r="M652" s="14"/>
    </row>
    <row r="653" spans="1:13" ht="18.75" x14ac:dyDescent="0.3">
      <c r="A653" s="14"/>
      <c r="M653" s="14"/>
    </row>
    <row r="654" spans="1:13" ht="18.75" x14ac:dyDescent="0.3">
      <c r="A654" s="14"/>
      <c r="M654" s="14"/>
    </row>
    <row r="655" spans="1:13" ht="18.75" x14ac:dyDescent="0.3">
      <c r="A655" s="14"/>
      <c r="M655" s="14"/>
    </row>
    <row r="656" spans="1:13" ht="18.75" x14ac:dyDescent="0.3">
      <c r="A656" s="14"/>
      <c r="M656" s="14"/>
    </row>
    <row r="657" spans="1:13" ht="18.75" x14ac:dyDescent="0.3">
      <c r="A657" s="14"/>
      <c r="M657" s="14"/>
    </row>
    <row r="658" spans="1:13" ht="18.75" x14ac:dyDescent="0.3">
      <c r="A658" s="14"/>
      <c r="M658" s="14"/>
    </row>
    <row r="659" spans="1:13" ht="18.75" x14ac:dyDescent="0.3">
      <c r="A659" s="14"/>
      <c r="M659" s="14"/>
    </row>
    <row r="660" spans="1:13" ht="18.75" x14ac:dyDescent="0.3">
      <c r="A660" s="14"/>
      <c r="M660" s="14"/>
    </row>
    <row r="661" spans="1:13" ht="18.75" x14ac:dyDescent="0.3">
      <c r="A661" s="14"/>
      <c r="M661" s="14"/>
    </row>
    <row r="662" spans="1:13" ht="18.75" x14ac:dyDescent="0.3">
      <c r="A662" s="14"/>
      <c r="M662" s="14"/>
    </row>
    <row r="663" spans="1:13" ht="18.75" x14ac:dyDescent="0.3">
      <c r="A663" s="14"/>
      <c r="M663" s="14"/>
    </row>
    <row r="664" spans="1:13" ht="18.75" x14ac:dyDescent="0.3">
      <c r="A664" s="14"/>
      <c r="M664" s="14"/>
    </row>
    <row r="665" spans="1:13" ht="18.75" x14ac:dyDescent="0.3">
      <c r="A665" s="14"/>
      <c r="M665" s="14"/>
    </row>
    <row r="666" spans="1:13" ht="18.75" x14ac:dyDescent="0.3">
      <c r="A666" s="14"/>
      <c r="M666" s="14"/>
    </row>
    <row r="667" spans="1:13" ht="18.75" x14ac:dyDescent="0.3">
      <c r="A667" s="14"/>
      <c r="M667" s="14"/>
    </row>
    <row r="668" spans="1:13" ht="18.75" x14ac:dyDescent="0.3">
      <c r="A668" s="14"/>
      <c r="M668" s="14"/>
    </row>
    <row r="669" spans="1:13" ht="18.75" x14ac:dyDescent="0.3">
      <c r="A669" s="14"/>
      <c r="M669" s="14"/>
    </row>
    <row r="670" spans="1:13" ht="18.75" x14ac:dyDescent="0.3">
      <c r="A670" s="14"/>
      <c r="M670" s="14"/>
    </row>
    <row r="671" spans="1:13" ht="18.75" x14ac:dyDescent="0.3">
      <c r="A671" s="14"/>
      <c r="M671" s="14"/>
    </row>
    <row r="672" spans="1:13" ht="18.75" x14ac:dyDescent="0.3">
      <c r="A672" s="14"/>
      <c r="M672" s="14"/>
    </row>
    <row r="673" spans="1:13" ht="18.75" x14ac:dyDescent="0.3">
      <c r="A673" s="14"/>
      <c r="M673" s="14"/>
    </row>
    <row r="674" spans="1:13" ht="18.75" x14ac:dyDescent="0.3">
      <c r="A674" s="14"/>
      <c r="M674" s="14"/>
    </row>
    <row r="675" spans="1:13" ht="18.75" x14ac:dyDescent="0.3">
      <c r="A675" s="14"/>
      <c r="M675" s="14"/>
    </row>
    <row r="676" spans="1:13" ht="18.75" x14ac:dyDescent="0.3">
      <c r="A676" s="14"/>
      <c r="M676" s="14"/>
    </row>
    <row r="677" spans="1:13" ht="18.75" x14ac:dyDescent="0.3">
      <c r="A677" s="14"/>
      <c r="M677" s="14"/>
    </row>
    <row r="678" spans="1:13" ht="18.75" x14ac:dyDescent="0.3">
      <c r="A678" s="14"/>
      <c r="M678" s="14"/>
    </row>
    <row r="679" spans="1:13" ht="18.75" x14ac:dyDescent="0.3">
      <c r="A679" s="14"/>
      <c r="M679" s="14"/>
    </row>
    <row r="680" spans="1:13" ht="18.75" x14ac:dyDescent="0.3">
      <c r="A680" s="14"/>
      <c r="M680" s="14"/>
    </row>
    <row r="681" spans="1:13" ht="18.75" x14ac:dyDescent="0.3">
      <c r="A681" s="14"/>
      <c r="M681" s="14"/>
    </row>
    <row r="682" spans="1:13" ht="18.75" x14ac:dyDescent="0.3">
      <c r="A682" s="14"/>
      <c r="M682" s="14"/>
    </row>
    <row r="683" spans="1:13" ht="18.75" x14ac:dyDescent="0.3">
      <c r="A683" s="14"/>
      <c r="M683" s="14"/>
    </row>
    <row r="684" spans="1:13" ht="18.75" x14ac:dyDescent="0.3">
      <c r="A684" s="14"/>
      <c r="M684" s="14"/>
    </row>
    <row r="685" spans="1:13" ht="18.75" x14ac:dyDescent="0.3">
      <c r="A685" s="14"/>
      <c r="M685" s="14"/>
    </row>
    <row r="686" spans="1:13" ht="18.75" x14ac:dyDescent="0.3">
      <c r="A686" s="14"/>
      <c r="M686" s="14"/>
    </row>
    <row r="687" spans="1:13" ht="18.75" x14ac:dyDescent="0.3">
      <c r="A687" s="14"/>
      <c r="M687" s="14"/>
    </row>
    <row r="688" spans="1:13" ht="18.75" x14ac:dyDescent="0.3">
      <c r="A688" s="14"/>
      <c r="M688" s="14"/>
    </row>
    <row r="689" spans="1:13" ht="18.75" x14ac:dyDescent="0.3">
      <c r="A689" s="14"/>
      <c r="M689" s="14"/>
    </row>
    <row r="690" spans="1:13" ht="18.75" x14ac:dyDescent="0.3">
      <c r="A690" s="14"/>
      <c r="M690" s="14"/>
    </row>
    <row r="691" spans="1:13" ht="18.75" x14ac:dyDescent="0.3">
      <c r="A691" s="14"/>
      <c r="M691" s="14"/>
    </row>
    <row r="692" spans="1:13" ht="18.75" x14ac:dyDescent="0.3">
      <c r="A692" s="14"/>
      <c r="M692" s="14"/>
    </row>
    <row r="693" spans="1:13" ht="18.75" x14ac:dyDescent="0.3">
      <c r="A693" s="14"/>
      <c r="M693" s="14"/>
    </row>
    <row r="694" spans="1:13" ht="18.75" x14ac:dyDescent="0.3">
      <c r="A694" s="14"/>
      <c r="M694" s="14"/>
    </row>
    <row r="695" spans="1:13" ht="18.75" x14ac:dyDescent="0.3">
      <c r="A695" s="14"/>
      <c r="M695" s="14"/>
    </row>
    <row r="696" spans="1:13" ht="18.75" x14ac:dyDescent="0.3">
      <c r="A696" s="14"/>
      <c r="M696" s="14"/>
    </row>
    <row r="697" spans="1:13" ht="18.75" x14ac:dyDescent="0.3">
      <c r="A697" s="14"/>
      <c r="M697" s="14"/>
    </row>
    <row r="698" spans="1:13" ht="18.75" x14ac:dyDescent="0.3">
      <c r="A698" s="14"/>
      <c r="M698" s="14"/>
    </row>
    <row r="699" spans="1:13" ht="18.75" x14ac:dyDescent="0.3">
      <c r="A699" s="14"/>
      <c r="M699" s="14"/>
    </row>
    <row r="700" spans="1:13" ht="18.75" x14ac:dyDescent="0.3">
      <c r="A700" s="14"/>
      <c r="M700" s="14"/>
    </row>
    <row r="701" spans="1:13" ht="18.75" x14ac:dyDescent="0.3">
      <c r="A701" s="14"/>
      <c r="M701" s="14"/>
    </row>
    <row r="702" spans="1:13" ht="18.75" x14ac:dyDescent="0.3">
      <c r="A702" s="14"/>
      <c r="M702" s="14"/>
    </row>
    <row r="703" spans="1:13" ht="18.75" x14ac:dyDescent="0.3">
      <c r="A703" s="14"/>
      <c r="M703" s="14"/>
    </row>
    <row r="704" spans="1:13" ht="18.75" x14ac:dyDescent="0.3">
      <c r="A704" s="14"/>
      <c r="M704" s="14"/>
    </row>
    <row r="705" spans="1:13" ht="18.75" x14ac:dyDescent="0.3">
      <c r="A705" s="14"/>
      <c r="M705" s="14"/>
    </row>
    <row r="706" spans="1:13" ht="18.75" x14ac:dyDescent="0.3">
      <c r="A706" s="14"/>
      <c r="M706" s="14"/>
    </row>
    <row r="707" spans="1:13" ht="18.75" x14ac:dyDescent="0.3">
      <c r="A707" s="14"/>
      <c r="M707" s="14"/>
    </row>
    <row r="708" spans="1:13" ht="18.75" x14ac:dyDescent="0.3">
      <c r="A708" s="14"/>
      <c r="M708" s="14"/>
    </row>
    <row r="709" spans="1:13" ht="18.75" x14ac:dyDescent="0.3">
      <c r="A709" s="14"/>
      <c r="M709" s="14"/>
    </row>
    <row r="710" spans="1:13" ht="18.75" x14ac:dyDescent="0.3">
      <c r="A710" s="14"/>
      <c r="M710" s="14"/>
    </row>
    <row r="711" spans="1:13" ht="18.75" x14ac:dyDescent="0.3">
      <c r="A711" s="14"/>
      <c r="M711" s="14"/>
    </row>
    <row r="712" spans="1:13" ht="18.75" x14ac:dyDescent="0.3">
      <c r="A712" s="14"/>
      <c r="M712" s="14"/>
    </row>
    <row r="713" spans="1:13" ht="18.75" x14ac:dyDescent="0.3">
      <c r="A713" s="14"/>
      <c r="M713" s="14"/>
    </row>
    <row r="714" spans="1:13" ht="18.75" x14ac:dyDescent="0.3">
      <c r="A714" s="14"/>
      <c r="M714" s="14"/>
    </row>
    <row r="715" spans="1:13" ht="18.75" x14ac:dyDescent="0.3">
      <c r="A715" s="14"/>
      <c r="M715" s="14"/>
    </row>
    <row r="716" spans="1:13" ht="18.75" x14ac:dyDescent="0.3">
      <c r="A716" s="14"/>
      <c r="M716" s="14"/>
    </row>
    <row r="717" spans="1:13" ht="18.75" x14ac:dyDescent="0.3">
      <c r="A717" s="14"/>
      <c r="M717" s="14"/>
    </row>
    <row r="718" spans="1:13" ht="18.75" x14ac:dyDescent="0.3">
      <c r="A718" s="14"/>
      <c r="M718" s="14"/>
    </row>
    <row r="719" spans="1:13" ht="18.75" x14ac:dyDescent="0.3">
      <c r="A719" s="14"/>
      <c r="M719" s="14"/>
    </row>
    <row r="720" spans="1:13" ht="18.75" x14ac:dyDescent="0.3">
      <c r="A720" s="14"/>
      <c r="M720" s="14"/>
    </row>
    <row r="721" spans="1:13" ht="18.75" x14ac:dyDescent="0.3">
      <c r="A721" s="14"/>
      <c r="M721" s="14"/>
    </row>
    <row r="722" spans="1:13" ht="18.75" x14ac:dyDescent="0.3">
      <c r="A722" s="14"/>
      <c r="M722" s="14"/>
    </row>
    <row r="723" spans="1:13" ht="18.75" x14ac:dyDescent="0.3">
      <c r="A723" s="14"/>
      <c r="M723" s="14"/>
    </row>
    <row r="724" spans="1:13" ht="18.75" x14ac:dyDescent="0.3">
      <c r="A724" s="14"/>
      <c r="M724" s="14"/>
    </row>
    <row r="725" spans="1:13" ht="18.75" x14ac:dyDescent="0.3">
      <c r="A725" s="14"/>
      <c r="M725" s="14"/>
    </row>
    <row r="726" spans="1:13" ht="18.75" x14ac:dyDescent="0.3">
      <c r="A726" s="14"/>
      <c r="M726" s="14"/>
    </row>
    <row r="727" spans="1:13" ht="18.75" x14ac:dyDescent="0.3">
      <c r="A727" s="14"/>
      <c r="M727" s="14"/>
    </row>
    <row r="728" spans="1:13" ht="18.75" x14ac:dyDescent="0.3">
      <c r="A728" s="14"/>
      <c r="M728" s="14"/>
    </row>
    <row r="729" spans="1:13" ht="18.75" x14ac:dyDescent="0.3">
      <c r="A729" s="14"/>
      <c r="M729" s="14"/>
    </row>
    <row r="730" spans="1:13" ht="18.75" x14ac:dyDescent="0.3">
      <c r="A730" s="14"/>
      <c r="M730" s="14"/>
    </row>
    <row r="731" spans="1:13" ht="18.75" x14ac:dyDescent="0.3">
      <c r="A731" s="14"/>
      <c r="M731" s="14"/>
    </row>
    <row r="732" spans="1:13" ht="18.75" x14ac:dyDescent="0.3">
      <c r="A732" s="14"/>
      <c r="M732" s="14"/>
    </row>
    <row r="733" spans="1:13" ht="18.75" x14ac:dyDescent="0.3">
      <c r="A733" s="14"/>
      <c r="M733" s="14"/>
    </row>
    <row r="734" spans="1:13" ht="18.75" x14ac:dyDescent="0.3">
      <c r="A734" s="14"/>
      <c r="M734" s="14"/>
    </row>
    <row r="735" spans="1:13" ht="18.75" x14ac:dyDescent="0.3">
      <c r="A735" s="14"/>
      <c r="M735" s="14"/>
    </row>
    <row r="736" spans="1:13" ht="18.75" x14ac:dyDescent="0.3">
      <c r="A736" s="14"/>
      <c r="M736" s="14"/>
    </row>
    <row r="737" spans="1:13" ht="18.75" x14ac:dyDescent="0.3">
      <c r="A737" s="14"/>
      <c r="M737" s="14"/>
    </row>
    <row r="738" spans="1:13" ht="18.75" x14ac:dyDescent="0.3">
      <c r="A738" s="14"/>
      <c r="M738" s="14"/>
    </row>
    <row r="739" spans="1:13" ht="18.75" x14ac:dyDescent="0.3">
      <c r="A739" s="14"/>
      <c r="M739" s="14"/>
    </row>
    <row r="740" spans="1:13" ht="18.75" x14ac:dyDescent="0.3">
      <c r="A740" s="14"/>
      <c r="M740" s="14"/>
    </row>
    <row r="741" spans="1:13" ht="18.75" x14ac:dyDescent="0.3">
      <c r="A741" s="14"/>
      <c r="M741" s="14"/>
    </row>
    <row r="742" spans="1:13" ht="18.75" x14ac:dyDescent="0.3">
      <c r="A742" s="14"/>
      <c r="M742" s="14"/>
    </row>
    <row r="743" spans="1:13" ht="18.75" x14ac:dyDescent="0.3">
      <c r="A743" s="14"/>
      <c r="M743" s="14"/>
    </row>
    <row r="744" spans="1:13" ht="18.75" x14ac:dyDescent="0.3">
      <c r="A744" s="14"/>
      <c r="M744" s="14"/>
    </row>
    <row r="745" spans="1:13" ht="18.75" x14ac:dyDescent="0.3">
      <c r="A745" s="14"/>
      <c r="M745" s="14"/>
    </row>
    <row r="746" spans="1:13" ht="18.75" x14ac:dyDescent="0.3">
      <c r="A746" s="14"/>
      <c r="M746" s="14"/>
    </row>
    <row r="747" spans="1:13" ht="18.75" x14ac:dyDescent="0.3">
      <c r="A747" s="14"/>
      <c r="M747" s="14"/>
    </row>
    <row r="748" spans="1:13" ht="18.75" x14ac:dyDescent="0.3">
      <c r="A748" s="14"/>
      <c r="M748" s="14"/>
    </row>
    <row r="749" spans="1:13" ht="18.75" x14ac:dyDescent="0.3">
      <c r="A749" s="14"/>
      <c r="M749" s="14"/>
    </row>
    <row r="750" spans="1:13" ht="18.75" x14ac:dyDescent="0.3">
      <c r="A750" s="14"/>
      <c r="M750" s="14"/>
    </row>
    <row r="751" spans="1:13" ht="18.75" x14ac:dyDescent="0.3">
      <c r="A751" s="14"/>
      <c r="M751" s="14"/>
    </row>
    <row r="752" spans="1:13" ht="18.75" x14ac:dyDescent="0.3">
      <c r="A752" s="14"/>
      <c r="M752" s="14"/>
    </row>
    <row r="753" spans="1:13" ht="18.75" x14ac:dyDescent="0.3">
      <c r="A753" s="14"/>
      <c r="M753" s="14"/>
    </row>
    <row r="754" spans="1:13" ht="18.75" x14ac:dyDescent="0.3">
      <c r="A754" s="14"/>
      <c r="M754" s="14"/>
    </row>
    <row r="755" spans="1:13" ht="18.75" x14ac:dyDescent="0.3">
      <c r="A755" s="14"/>
      <c r="M755" s="14"/>
    </row>
    <row r="756" spans="1:13" ht="18.75" x14ac:dyDescent="0.3">
      <c r="A756" s="14"/>
      <c r="M756" s="14"/>
    </row>
    <row r="757" spans="1:13" ht="18.75" x14ac:dyDescent="0.3">
      <c r="A757" s="14"/>
      <c r="M757" s="14"/>
    </row>
    <row r="758" spans="1:13" ht="18.75" x14ac:dyDescent="0.3">
      <c r="A758" s="14"/>
      <c r="M758" s="14"/>
    </row>
    <row r="759" spans="1:13" ht="18.75" x14ac:dyDescent="0.3">
      <c r="A759" s="14"/>
      <c r="M759" s="14"/>
    </row>
    <row r="760" spans="1:13" ht="18.75" x14ac:dyDescent="0.3">
      <c r="A760" s="14"/>
      <c r="M760" s="14"/>
    </row>
    <row r="761" spans="1:13" ht="18.75" x14ac:dyDescent="0.3">
      <c r="A761" s="14"/>
      <c r="M761" s="14"/>
    </row>
    <row r="762" spans="1:13" ht="18.75" x14ac:dyDescent="0.3">
      <c r="A762" s="14"/>
      <c r="M762" s="14"/>
    </row>
    <row r="763" spans="1:13" ht="18.75" x14ac:dyDescent="0.3">
      <c r="A763" s="14"/>
      <c r="M763" s="14"/>
    </row>
    <row r="764" spans="1:13" ht="18.75" x14ac:dyDescent="0.3">
      <c r="A764" s="14"/>
      <c r="M764" s="14"/>
    </row>
    <row r="765" spans="1:13" ht="18.75" x14ac:dyDescent="0.3">
      <c r="A765" s="14"/>
      <c r="M765" s="14"/>
    </row>
    <row r="766" spans="1:13" ht="18.75" x14ac:dyDescent="0.3">
      <c r="A766" s="14"/>
      <c r="M766" s="14"/>
    </row>
    <row r="767" spans="1:13" ht="18.75" x14ac:dyDescent="0.3">
      <c r="A767" s="14"/>
      <c r="M767" s="14"/>
    </row>
    <row r="768" spans="1:13" ht="18.75" x14ac:dyDescent="0.3">
      <c r="A768" s="14"/>
      <c r="M768" s="14"/>
    </row>
    <row r="769" spans="1:13" ht="18.75" x14ac:dyDescent="0.3">
      <c r="A769" s="14"/>
      <c r="M769" s="14"/>
    </row>
    <row r="770" spans="1:13" ht="18.75" x14ac:dyDescent="0.3">
      <c r="A770" s="14"/>
      <c r="M770" s="14"/>
    </row>
    <row r="771" spans="1:13" ht="18.75" x14ac:dyDescent="0.3">
      <c r="A771" s="14"/>
      <c r="M771" s="14"/>
    </row>
    <row r="772" spans="1:13" ht="18.75" x14ac:dyDescent="0.3">
      <c r="A772" s="14"/>
      <c r="M772" s="14"/>
    </row>
    <row r="773" spans="1:13" ht="18.75" x14ac:dyDescent="0.3">
      <c r="A773" s="14"/>
      <c r="M773" s="14"/>
    </row>
    <row r="774" spans="1:13" ht="18.75" x14ac:dyDescent="0.3">
      <c r="A774" s="14"/>
      <c r="M774" s="14"/>
    </row>
    <row r="775" spans="1:13" ht="18.75" x14ac:dyDescent="0.3">
      <c r="A775" s="14"/>
      <c r="M775" s="14"/>
    </row>
    <row r="776" spans="1:13" ht="18.75" x14ac:dyDescent="0.3">
      <c r="A776" s="14"/>
      <c r="M776" s="14"/>
    </row>
    <row r="777" spans="1:13" ht="18.75" x14ac:dyDescent="0.3">
      <c r="A777" s="14"/>
      <c r="M777" s="14"/>
    </row>
    <row r="778" spans="1:13" ht="18.75" x14ac:dyDescent="0.3">
      <c r="A778" s="14"/>
      <c r="M778" s="14"/>
    </row>
    <row r="779" spans="1:13" ht="18.75" x14ac:dyDescent="0.3">
      <c r="A779" s="14"/>
      <c r="M779" s="14"/>
    </row>
    <row r="780" spans="1:13" ht="18.75" x14ac:dyDescent="0.3">
      <c r="A780" s="14"/>
      <c r="M780" s="14"/>
    </row>
    <row r="781" spans="1:13" ht="18.75" x14ac:dyDescent="0.3">
      <c r="A781" s="14"/>
      <c r="M781" s="14"/>
    </row>
    <row r="782" spans="1:13" ht="18.75" x14ac:dyDescent="0.3">
      <c r="A782" s="14"/>
      <c r="M782" s="14"/>
    </row>
    <row r="783" spans="1:13" ht="18.75" x14ac:dyDescent="0.3">
      <c r="A783" s="14"/>
      <c r="M783" s="14"/>
    </row>
    <row r="784" spans="1:13" ht="18.75" x14ac:dyDescent="0.3">
      <c r="A784" s="14"/>
      <c r="M784" s="14"/>
    </row>
    <row r="785" spans="1:13" ht="18.75" x14ac:dyDescent="0.3">
      <c r="A785" s="14"/>
      <c r="M785" s="14"/>
    </row>
    <row r="786" spans="1:13" ht="18.75" x14ac:dyDescent="0.3">
      <c r="A786" s="14"/>
      <c r="M786" s="14"/>
    </row>
    <row r="787" spans="1:13" ht="18.75" x14ac:dyDescent="0.3">
      <c r="A787" s="14"/>
      <c r="M787" s="14"/>
    </row>
    <row r="788" spans="1:13" ht="18.75" x14ac:dyDescent="0.3">
      <c r="A788" s="14"/>
      <c r="M788" s="14"/>
    </row>
    <row r="789" spans="1:13" ht="18.75" x14ac:dyDescent="0.3">
      <c r="A789" s="14"/>
      <c r="M789" s="14"/>
    </row>
    <row r="790" spans="1:13" ht="18.75" x14ac:dyDescent="0.3">
      <c r="A790" s="14"/>
      <c r="M790" s="14"/>
    </row>
    <row r="791" spans="1:13" ht="18.75" x14ac:dyDescent="0.3">
      <c r="A791" s="14"/>
      <c r="M791" s="14"/>
    </row>
    <row r="792" spans="1:13" ht="18.75" x14ac:dyDescent="0.3">
      <c r="A792" s="14"/>
      <c r="M792" s="14"/>
    </row>
    <row r="793" spans="1:13" ht="18.75" x14ac:dyDescent="0.3">
      <c r="A793" s="14"/>
      <c r="M793" s="14"/>
    </row>
    <row r="794" spans="1:13" ht="18.75" x14ac:dyDescent="0.3">
      <c r="A794" s="14"/>
      <c r="M794" s="14"/>
    </row>
    <row r="795" spans="1:13" ht="18.75" x14ac:dyDescent="0.3">
      <c r="A795" s="14"/>
      <c r="M795" s="14"/>
    </row>
    <row r="796" spans="1:13" ht="18.75" x14ac:dyDescent="0.3">
      <c r="A796" s="14"/>
      <c r="M796" s="14"/>
    </row>
    <row r="797" spans="1:13" ht="18.75" x14ac:dyDescent="0.3">
      <c r="A797" s="14"/>
      <c r="M797" s="14"/>
    </row>
    <row r="798" spans="1:13" ht="18.75" x14ac:dyDescent="0.3">
      <c r="A798" s="14"/>
      <c r="M798" s="14"/>
    </row>
    <row r="799" spans="1:13" ht="18.75" x14ac:dyDescent="0.3">
      <c r="A799" s="14"/>
      <c r="M799" s="14"/>
    </row>
    <row r="800" spans="1:13" ht="18.75" x14ac:dyDescent="0.3">
      <c r="A800" s="14"/>
      <c r="M800" s="14"/>
    </row>
    <row r="801" spans="1:13" ht="18.75" x14ac:dyDescent="0.3">
      <c r="A801" s="14"/>
      <c r="M801" s="14"/>
    </row>
    <row r="802" spans="1:13" ht="18.75" x14ac:dyDescent="0.3">
      <c r="A802" s="14"/>
      <c r="M802" s="14"/>
    </row>
    <row r="803" spans="1:13" ht="18.75" x14ac:dyDescent="0.3">
      <c r="A803" s="14"/>
      <c r="M803" s="14"/>
    </row>
    <row r="804" spans="1:13" ht="18.75" x14ac:dyDescent="0.3">
      <c r="A804" s="14"/>
      <c r="M804" s="14"/>
    </row>
    <row r="805" spans="1:13" ht="18.75" x14ac:dyDescent="0.3">
      <c r="A805" s="14"/>
      <c r="M805" s="14"/>
    </row>
    <row r="806" spans="1:13" ht="18.75" x14ac:dyDescent="0.3">
      <c r="A806" s="14"/>
      <c r="M806" s="14"/>
    </row>
    <row r="807" spans="1:13" ht="18.75" x14ac:dyDescent="0.3">
      <c r="A807" s="14"/>
      <c r="M807" s="14"/>
    </row>
    <row r="808" spans="1:13" ht="18.75" x14ac:dyDescent="0.3">
      <c r="A808" s="14"/>
      <c r="M808" s="14"/>
    </row>
    <row r="809" spans="1:13" ht="18.75" x14ac:dyDescent="0.3">
      <c r="A809" s="14"/>
      <c r="M809" s="14"/>
    </row>
    <row r="810" spans="1:13" ht="18.75" x14ac:dyDescent="0.3">
      <c r="A810" s="14"/>
      <c r="M810" s="14"/>
    </row>
    <row r="811" spans="1:13" ht="18.75" x14ac:dyDescent="0.3">
      <c r="A811" s="14"/>
      <c r="M811" s="14"/>
    </row>
    <row r="812" spans="1:13" ht="18.75" x14ac:dyDescent="0.3">
      <c r="A812" s="14"/>
      <c r="M812" s="14"/>
    </row>
    <row r="813" spans="1:13" ht="18.75" x14ac:dyDescent="0.3">
      <c r="A813" s="14"/>
      <c r="M813" s="14"/>
    </row>
    <row r="814" spans="1:13" ht="18.75" x14ac:dyDescent="0.3">
      <c r="A814" s="14"/>
      <c r="M814" s="14"/>
    </row>
    <row r="815" spans="1:13" ht="18.75" x14ac:dyDescent="0.3">
      <c r="A815" s="14"/>
      <c r="M815" s="14"/>
    </row>
    <row r="816" spans="1:13" ht="18.75" x14ac:dyDescent="0.3">
      <c r="A816" s="14"/>
      <c r="M816" s="14"/>
    </row>
    <row r="817" spans="1:13" ht="18.75" x14ac:dyDescent="0.3">
      <c r="A817" s="14"/>
      <c r="M817" s="14"/>
    </row>
    <row r="818" spans="1:13" ht="18.75" x14ac:dyDescent="0.3">
      <c r="A818" s="14"/>
      <c r="M818" s="14"/>
    </row>
    <row r="819" spans="1:13" ht="18.75" x14ac:dyDescent="0.3">
      <c r="A819" s="14"/>
      <c r="M819" s="14"/>
    </row>
    <row r="820" spans="1:13" ht="18.75" x14ac:dyDescent="0.3">
      <c r="A820" s="14"/>
      <c r="M820" s="14"/>
    </row>
    <row r="821" spans="1:13" ht="18.75" x14ac:dyDescent="0.3">
      <c r="A821" s="14"/>
      <c r="M821" s="14"/>
    </row>
    <row r="822" spans="1:13" ht="18.75" x14ac:dyDescent="0.3">
      <c r="A822" s="14"/>
      <c r="M822" s="14"/>
    </row>
    <row r="823" spans="1:13" ht="18.75" x14ac:dyDescent="0.3">
      <c r="A823" s="14"/>
      <c r="M823" s="14"/>
    </row>
    <row r="824" spans="1:13" ht="18.75" x14ac:dyDescent="0.3">
      <c r="A824" s="14"/>
      <c r="M824" s="14"/>
    </row>
    <row r="825" spans="1:13" ht="18.75" x14ac:dyDescent="0.3">
      <c r="A825" s="14"/>
      <c r="M825" s="14"/>
    </row>
    <row r="826" spans="1:13" ht="18.75" x14ac:dyDescent="0.3">
      <c r="A826" s="14"/>
      <c r="M826" s="14"/>
    </row>
    <row r="827" spans="1:13" ht="18.75" x14ac:dyDescent="0.3">
      <c r="A827" s="14"/>
      <c r="M827" s="14"/>
    </row>
    <row r="828" spans="1:13" ht="18.75" x14ac:dyDescent="0.3">
      <c r="A828" s="14"/>
      <c r="M828" s="14"/>
    </row>
    <row r="829" spans="1:13" ht="18.75" x14ac:dyDescent="0.3">
      <c r="A829" s="14"/>
      <c r="M829" s="14"/>
    </row>
    <row r="830" spans="1:13" ht="18.75" x14ac:dyDescent="0.3">
      <c r="A830" s="14"/>
      <c r="M830" s="14"/>
    </row>
    <row r="831" spans="1:13" ht="18.75" x14ac:dyDescent="0.3">
      <c r="A831" s="14"/>
      <c r="M831" s="14"/>
    </row>
    <row r="832" spans="1:13" ht="18.75" x14ac:dyDescent="0.3">
      <c r="A832" s="14"/>
      <c r="M832" s="14"/>
    </row>
    <row r="833" spans="1:13" ht="18.75" x14ac:dyDescent="0.3">
      <c r="A833" s="14"/>
      <c r="M833" s="14"/>
    </row>
    <row r="834" spans="1:13" ht="18.75" x14ac:dyDescent="0.3">
      <c r="A834" s="14"/>
      <c r="M834" s="14"/>
    </row>
    <row r="835" spans="1:13" ht="18.75" x14ac:dyDescent="0.3">
      <c r="A835" s="14"/>
      <c r="M835" s="14"/>
    </row>
    <row r="836" spans="1:13" ht="18.75" x14ac:dyDescent="0.3">
      <c r="A836" s="14"/>
      <c r="M836" s="14"/>
    </row>
    <row r="837" spans="1:13" ht="18.75" x14ac:dyDescent="0.3">
      <c r="A837" s="14"/>
      <c r="M837" s="14"/>
    </row>
    <row r="838" spans="1:13" ht="18.75" x14ac:dyDescent="0.3">
      <c r="A838" s="14"/>
      <c r="M838" s="14"/>
    </row>
    <row r="839" spans="1:13" ht="18.75" x14ac:dyDescent="0.3">
      <c r="A839" s="14"/>
      <c r="M839" s="14"/>
    </row>
    <row r="840" spans="1:13" ht="18.75" x14ac:dyDescent="0.3">
      <c r="A840" s="14"/>
      <c r="M840" s="14"/>
    </row>
    <row r="841" spans="1:13" ht="18.75" x14ac:dyDescent="0.3">
      <c r="A841" s="14"/>
      <c r="M841" s="14"/>
    </row>
    <row r="842" spans="1:13" ht="18.75" x14ac:dyDescent="0.3">
      <c r="A842" s="14"/>
      <c r="M842" s="14"/>
    </row>
    <row r="843" spans="1:13" ht="18.75" x14ac:dyDescent="0.3">
      <c r="A843" s="14"/>
      <c r="M843" s="14"/>
    </row>
    <row r="844" spans="1:13" ht="18.75" x14ac:dyDescent="0.3">
      <c r="A844" s="14"/>
      <c r="M844" s="14"/>
    </row>
    <row r="845" spans="1:13" ht="18.75" x14ac:dyDescent="0.3">
      <c r="A845" s="14"/>
      <c r="M845" s="14"/>
    </row>
    <row r="846" spans="1:13" ht="18.75" x14ac:dyDescent="0.3">
      <c r="A846" s="14"/>
      <c r="M846" s="14"/>
    </row>
    <row r="847" spans="1:13" ht="18.75" x14ac:dyDescent="0.3">
      <c r="A847" s="14"/>
      <c r="M847" s="14"/>
    </row>
    <row r="848" spans="1:13" ht="18.75" x14ac:dyDescent="0.3">
      <c r="A848" s="14"/>
      <c r="M848" s="14"/>
    </row>
    <row r="849" spans="1:13" ht="18.75" x14ac:dyDescent="0.3">
      <c r="A849" s="14"/>
      <c r="M849" s="14"/>
    </row>
    <row r="850" spans="1:13" ht="18.75" x14ac:dyDescent="0.3">
      <c r="A850" s="14"/>
      <c r="M850" s="14"/>
    </row>
    <row r="851" spans="1:13" ht="18.75" x14ac:dyDescent="0.3">
      <c r="A851" s="14"/>
      <c r="M851" s="14"/>
    </row>
    <row r="852" spans="1:13" ht="18.75" x14ac:dyDescent="0.3">
      <c r="A852" s="14"/>
      <c r="M852" s="14"/>
    </row>
    <row r="853" spans="1:13" ht="18.75" x14ac:dyDescent="0.3">
      <c r="A853" s="14"/>
      <c r="M853" s="14"/>
    </row>
    <row r="854" spans="1:13" ht="18.75" x14ac:dyDescent="0.3">
      <c r="A854" s="14"/>
      <c r="M854" s="14"/>
    </row>
    <row r="855" spans="1:13" ht="18.75" x14ac:dyDescent="0.3">
      <c r="A855" s="14"/>
      <c r="M855" s="14"/>
    </row>
    <row r="856" spans="1:13" ht="18.75" x14ac:dyDescent="0.3">
      <c r="A856" s="14"/>
      <c r="M856" s="14"/>
    </row>
    <row r="857" spans="1:13" ht="18.75" x14ac:dyDescent="0.3">
      <c r="A857" s="14"/>
      <c r="M857" s="14"/>
    </row>
    <row r="858" spans="1:13" ht="18.75" x14ac:dyDescent="0.3">
      <c r="A858" s="14"/>
      <c r="M858" s="14"/>
    </row>
    <row r="859" spans="1:13" ht="18.75" x14ac:dyDescent="0.3">
      <c r="A859" s="14"/>
      <c r="M859" s="14"/>
    </row>
    <row r="860" spans="1:13" ht="18.75" x14ac:dyDescent="0.3">
      <c r="A860" s="14"/>
      <c r="M860" s="14"/>
    </row>
    <row r="861" spans="1:13" ht="18.75" x14ac:dyDescent="0.3">
      <c r="A861" s="14"/>
      <c r="M861" s="14"/>
    </row>
    <row r="862" spans="1:13" ht="18.75" x14ac:dyDescent="0.3">
      <c r="A862" s="14"/>
      <c r="M862" s="14"/>
    </row>
    <row r="863" spans="1:13" ht="18.75" x14ac:dyDescent="0.3">
      <c r="A863" s="14"/>
      <c r="M863" s="14"/>
    </row>
    <row r="864" spans="1:13" ht="18.75" x14ac:dyDescent="0.3">
      <c r="A864" s="14"/>
      <c r="M864" s="14"/>
    </row>
    <row r="865" spans="1:13" ht="18.75" x14ac:dyDescent="0.3">
      <c r="A865" s="14"/>
      <c r="M865" s="14"/>
    </row>
    <row r="866" spans="1:13" ht="18.75" x14ac:dyDescent="0.3">
      <c r="A866" s="14"/>
      <c r="M866" s="14"/>
    </row>
    <row r="867" spans="1:13" ht="18.75" x14ac:dyDescent="0.3">
      <c r="A867" s="14"/>
      <c r="M867" s="14"/>
    </row>
    <row r="868" spans="1:13" ht="18.75" x14ac:dyDescent="0.3">
      <c r="A868" s="14"/>
      <c r="M868" s="14"/>
    </row>
    <row r="869" spans="1:13" ht="18.75" x14ac:dyDescent="0.3">
      <c r="A869" s="14"/>
      <c r="M869" s="14"/>
    </row>
    <row r="870" spans="1:13" ht="18.75" x14ac:dyDescent="0.3">
      <c r="A870" s="14"/>
      <c r="M870" s="14"/>
    </row>
    <row r="871" spans="1:13" ht="18.75" x14ac:dyDescent="0.3">
      <c r="A871" s="14"/>
      <c r="M871" s="14"/>
    </row>
    <row r="872" spans="1:13" ht="18.75" x14ac:dyDescent="0.3">
      <c r="A872" s="14"/>
      <c r="M872" s="14"/>
    </row>
    <row r="873" spans="1:13" ht="18.75" x14ac:dyDescent="0.3">
      <c r="A873" s="14"/>
      <c r="M873" s="14"/>
    </row>
    <row r="874" spans="1:13" ht="18.75" x14ac:dyDescent="0.3">
      <c r="A874" s="14"/>
      <c r="M874" s="14"/>
    </row>
    <row r="875" spans="1:13" ht="18.75" x14ac:dyDescent="0.3">
      <c r="A875" s="14"/>
      <c r="M875" s="14"/>
    </row>
    <row r="876" spans="1:13" ht="18.75" x14ac:dyDescent="0.3">
      <c r="A876" s="14"/>
      <c r="M876" s="14"/>
    </row>
    <row r="877" spans="1:13" ht="18.75" x14ac:dyDescent="0.3">
      <c r="A877" s="14"/>
      <c r="M877" s="14"/>
    </row>
    <row r="878" spans="1:13" ht="18.75" x14ac:dyDescent="0.3">
      <c r="A878" s="14"/>
      <c r="M878" s="14"/>
    </row>
    <row r="879" spans="1:13" ht="18.75" x14ac:dyDescent="0.3">
      <c r="A879" s="14"/>
      <c r="M879" s="14"/>
    </row>
    <row r="880" spans="1:13" ht="18.75" x14ac:dyDescent="0.3">
      <c r="A880" s="14"/>
      <c r="M880" s="14"/>
    </row>
    <row r="881" spans="1:13" ht="18.75" x14ac:dyDescent="0.3">
      <c r="A881" s="14"/>
      <c r="M881" s="14"/>
    </row>
    <row r="882" spans="1:13" ht="18.75" x14ac:dyDescent="0.3">
      <c r="A882" s="14"/>
      <c r="M882" s="14"/>
    </row>
    <row r="883" spans="1:13" ht="18.75" x14ac:dyDescent="0.3">
      <c r="A883" s="14"/>
      <c r="M883" s="14"/>
    </row>
    <row r="884" spans="1:13" ht="18.75" x14ac:dyDescent="0.3">
      <c r="A884" s="14"/>
      <c r="M884" s="14"/>
    </row>
    <row r="885" spans="1:13" ht="18.75" x14ac:dyDescent="0.3">
      <c r="A885" s="14"/>
      <c r="M885" s="14"/>
    </row>
    <row r="886" spans="1:13" ht="18.75" x14ac:dyDescent="0.3">
      <c r="A886" s="14"/>
      <c r="M886" s="14"/>
    </row>
    <row r="887" spans="1:13" ht="18.75" x14ac:dyDescent="0.3">
      <c r="A887" s="14"/>
      <c r="M887" s="14"/>
    </row>
    <row r="888" spans="1:13" ht="18.75" x14ac:dyDescent="0.3">
      <c r="A888" s="14"/>
      <c r="M888" s="14"/>
    </row>
    <row r="889" spans="1:13" ht="18.75" x14ac:dyDescent="0.3">
      <c r="A889" s="14"/>
      <c r="M889" s="14"/>
    </row>
    <row r="890" spans="1:13" ht="18.75" x14ac:dyDescent="0.3">
      <c r="A890" s="14"/>
      <c r="M890" s="14"/>
    </row>
    <row r="891" spans="1:13" ht="18.75" x14ac:dyDescent="0.3">
      <c r="A891" s="14"/>
      <c r="M891" s="14"/>
    </row>
    <row r="892" spans="1:13" ht="18.75" x14ac:dyDescent="0.3">
      <c r="A892" s="14"/>
      <c r="M892" s="14"/>
    </row>
    <row r="893" spans="1:13" ht="18.75" x14ac:dyDescent="0.3">
      <c r="A893" s="14"/>
      <c r="M893" s="14"/>
    </row>
    <row r="894" spans="1:13" ht="18.75" x14ac:dyDescent="0.3">
      <c r="A894" s="14"/>
      <c r="M894" s="14"/>
    </row>
    <row r="895" spans="1:13" ht="18.75" x14ac:dyDescent="0.3">
      <c r="A895" s="14"/>
      <c r="M895" s="14"/>
    </row>
    <row r="896" spans="1:13" ht="18.75" x14ac:dyDescent="0.3">
      <c r="A896" s="14"/>
      <c r="M896" s="14"/>
    </row>
    <row r="897" spans="1:13" ht="18.75" x14ac:dyDescent="0.3">
      <c r="A897" s="14"/>
      <c r="M897" s="14"/>
    </row>
    <row r="898" spans="1:13" ht="18.75" x14ac:dyDescent="0.3">
      <c r="A898" s="14"/>
      <c r="M898" s="14"/>
    </row>
    <row r="899" spans="1:13" ht="18.75" x14ac:dyDescent="0.3">
      <c r="A899" s="14"/>
      <c r="M899" s="14"/>
    </row>
    <row r="900" spans="1:13" ht="18.75" x14ac:dyDescent="0.3">
      <c r="A900" s="14"/>
      <c r="M900" s="14"/>
    </row>
    <row r="901" spans="1:13" ht="18.75" x14ac:dyDescent="0.3">
      <c r="A901" s="14"/>
      <c r="M901" s="14"/>
    </row>
    <row r="902" spans="1:13" ht="18.75" x14ac:dyDescent="0.3">
      <c r="A902" s="14"/>
      <c r="M902" s="14"/>
    </row>
    <row r="903" spans="1:13" ht="18.75" x14ac:dyDescent="0.3">
      <c r="A903" s="14"/>
      <c r="M903" s="14"/>
    </row>
    <row r="904" spans="1:13" ht="18.75" x14ac:dyDescent="0.3">
      <c r="A904" s="14"/>
      <c r="M904" s="14"/>
    </row>
    <row r="905" spans="1:13" ht="18.75" x14ac:dyDescent="0.3">
      <c r="A905" s="14"/>
      <c r="M905" s="14"/>
    </row>
    <row r="906" spans="1:13" ht="18.75" x14ac:dyDescent="0.3">
      <c r="A906" s="14"/>
      <c r="M906" s="14"/>
    </row>
    <row r="907" spans="1:13" ht="18.75" x14ac:dyDescent="0.3">
      <c r="A907" s="14"/>
      <c r="M907" s="14"/>
    </row>
    <row r="908" spans="1:13" ht="18.75" x14ac:dyDescent="0.3">
      <c r="A908" s="14"/>
      <c r="M908" s="14"/>
    </row>
    <row r="909" spans="1:13" ht="18.75" x14ac:dyDescent="0.3">
      <c r="A909" s="14"/>
      <c r="M909" s="14"/>
    </row>
    <row r="910" spans="1:13" ht="18.75" x14ac:dyDescent="0.3">
      <c r="A910" s="14"/>
      <c r="M910" s="14"/>
    </row>
    <row r="911" spans="1:13" ht="18.75" x14ac:dyDescent="0.3">
      <c r="A911" s="14"/>
      <c r="M911" s="14"/>
    </row>
    <row r="912" spans="1:13" ht="18.75" x14ac:dyDescent="0.3">
      <c r="A912" s="14"/>
      <c r="M912" s="14"/>
    </row>
    <row r="913" spans="1:13" ht="18.75" x14ac:dyDescent="0.3">
      <c r="A913" s="14"/>
      <c r="M913" s="14"/>
    </row>
    <row r="914" spans="1:13" ht="18.75" x14ac:dyDescent="0.3">
      <c r="A914" s="14"/>
      <c r="M914" s="14"/>
    </row>
    <row r="915" spans="1:13" ht="18.75" x14ac:dyDescent="0.3">
      <c r="A915" s="14"/>
      <c r="M915" s="14"/>
    </row>
    <row r="916" spans="1:13" ht="18.75" x14ac:dyDescent="0.3">
      <c r="A916" s="14"/>
      <c r="M916" s="14"/>
    </row>
    <row r="917" spans="1:13" ht="18.75" x14ac:dyDescent="0.3">
      <c r="A917" s="14"/>
      <c r="M917" s="14"/>
    </row>
    <row r="918" spans="1:13" ht="18.75" x14ac:dyDescent="0.3">
      <c r="A918" s="14"/>
      <c r="M918" s="14"/>
    </row>
    <row r="919" spans="1:13" ht="18.75" x14ac:dyDescent="0.3">
      <c r="A919" s="14"/>
      <c r="M919" s="14"/>
    </row>
    <row r="920" spans="1:13" ht="18.75" x14ac:dyDescent="0.3">
      <c r="A920" s="14"/>
      <c r="M920" s="14"/>
    </row>
    <row r="921" spans="1:13" ht="18.75" x14ac:dyDescent="0.3">
      <c r="A921" s="14"/>
      <c r="M921" s="14"/>
    </row>
    <row r="922" spans="1:13" ht="18.75" x14ac:dyDescent="0.3">
      <c r="A922" s="14"/>
      <c r="M922" s="14"/>
    </row>
    <row r="923" spans="1:13" ht="18.75" x14ac:dyDescent="0.3">
      <c r="A923" s="14"/>
    </row>
    <row r="924" spans="1:13" ht="18.75" x14ac:dyDescent="0.3">
      <c r="A924" s="14"/>
    </row>
    <row r="925" spans="1:13" ht="18.75" x14ac:dyDescent="0.3">
      <c r="A925" s="14"/>
    </row>
    <row r="926" spans="1:13" ht="18.75" x14ac:dyDescent="0.3">
      <c r="A926" s="14"/>
    </row>
    <row r="927" spans="1:13" ht="18.75" x14ac:dyDescent="0.3">
      <c r="A927" s="14"/>
    </row>
    <row r="928" spans="1:13" ht="18.75" x14ac:dyDescent="0.3">
      <c r="A928" s="14"/>
    </row>
    <row r="929" spans="1:1" ht="18.75" x14ac:dyDescent="0.3">
      <c r="A929" s="14"/>
    </row>
    <row r="930" spans="1:1" ht="18.75" x14ac:dyDescent="0.3">
      <c r="A930" s="14"/>
    </row>
    <row r="931" spans="1:1" ht="18.75" x14ac:dyDescent="0.3">
      <c r="A931" s="14"/>
    </row>
    <row r="932" spans="1:1" ht="18.75" x14ac:dyDescent="0.3">
      <c r="A932" s="14"/>
    </row>
    <row r="933" spans="1:1" ht="18.75" x14ac:dyDescent="0.3">
      <c r="A933" s="14"/>
    </row>
    <row r="934" spans="1:1" ht="18.75" x14ac:dyDescent="0.3">
      <c r="A934" s="14"/>
    </row>
    <row r="935" spans="1:1" ht="18.75" x14ac:dyDescent="0.3">
      <c r="A935" s="14"/>
    </row>
    <row r="936" spans="1:1" ht="18.75" x14ac:dyDescent="0.3">
      <c r="A936" s="14"/>
    </row>
    <row r="937" spans="1:1" ht="18.75" x14ac:dyDescent="0.3">
      <c r="A937" s="14"/>
    </row>
    <row r="938" spans="1:1" ht="18.75" x14ac:dyDescent="0.3">
      <c r="A938" s="14"/>
    </row>
    <row r="939" spans="1:1" ht="18.75" x14ac:dyDescent="0.3">
      <c r="A939" s="14"/>
    </row>
    <row r="940" spans="1:1" ht="18.75" x14ac:dyDescent="0.3">
      <c r="A940" s="14"/>
    </row>
    <row r="941" spans="1:1" ht="18.75" x14ac:dyDescent="0.3">
      <c r="A941" s="14"/>
    </row>
    <row r="942" spans="1:1" ht="18.75" x14ac:dyDescent="0.3">
      <c r="A942" s="14"/>
    </row>
    <row r="943" spans="1:1" ht="18.75" x14ac:dyDescent="0.3">
      <c r="A943" s="14"/>
    </row>
    <row r="944" spans="1:1" ht="18.75" x14ac:dyDescent="0.3">
      <c r="A944" s="14"/>
    </row>
    <row r="945" spans="1:1" ht="18.75" x14ac:dyDescent="0.3">
      <c r="A945" s="14"/>
    </row>
    <row r="946" spans="1:1" ht="18.75" x14ac:dyDescent="0.3">
      <c r="A946" s="14"/>
    </row>
    <row r="947" spans="1:1" ht="18.75" x14ac:dyDescent="0.3">
      <c r="A947" s="14"/>
    </row>
    <row r="948" spans="1:1" ht="18.75" x14ac:dyDescent="0.3">
      <c r="A948" s="14"/>
    </row>
    <row r="949" spans="1:1" ht="18.75" x14ac:dyDescent="0.3">
      <c r="A949" s="14"/>
    </row>
    <row r="950" spans="1:1" ht="18.75" x14ac:dyDescent="0.3">
      <c r="A950" s="14"/>
    </row>
    <row r="951" spans="1:1" ht="18.75" x14ac:dyDescent="0.3">
      <c r="A951" s="14"/>
    </row>
    <row r="952" spans="1:1" ht="18.75" x14ac:dyDescent="0.3">
      <c r="A952" s="14"/>
    </row>
    <row r="953" spans="1:1" ht="18.75" x14ac:dyDescent="0.3">
      <c r="A953" s="14"/>
    </row>
    <row r="954" spans="1:1" ht="18.75" x14ac:dyDescent="0.3">
      <c r="A954" s="14"/>
    </row>
    <row r="955" spans="1:1" ht="18.75" x14ac:dyDescent="0.3">
      <c r="A955" s="14"/>
    </row>
    <row r="956" spans="1:1" ht="18.75" x14ac:dyDescent="0.3">
      <c r="A956" s="14"/>
    </row>
    <row r="957" spans="1:1" ht="18.75" x14ac:dyDescent="0.3">
      <c r="A957" s="14"/>
    </row>
    <row r="958" spans="1:1" ht="18.75" x14ac:dyDescent="0.3">
      <c r="A958" s="14"/>
    </row>
    <row r="959" spans="1:1" ht="18.75" x14ac:dyDescent="0.3">
      <c r="A959" s="14"/>
    </row>
    <row r="960" spans="1:1" ht="18.75" x14ac:dyDescent="0.3">
      <c r="A960" s="14"/>
    </row>
    <row r="961" spans="1:1" ht="18.75" x14ac:dyDescent="0.3">
      <c r="A961" s="14"/>
    </row>
    <row r="962" spans="1:1" ht="18.75" x14ac:dyDescent="0.3">
      <c r="A962" s="14"/>
    </row>
    <row r="963" spans="1:1" ht="18.75" x14ac:dyDescent="0.3">
      <c r="A963" s="14"/>
    </row>
    <row r="964" spans="1:1" ht="18.75" x14ac:dyDescent="0.3">
      <c r="A964" s="14"/>
    </row>
    <row r="965" spans="1:1" ht="18.75" x14ac:dyDescent="0.3">
      <c r="A965" s="14"/>
    </row>
    <row r="966" spans="1:1" ht="18.75" x14ac:dyDescent="0.3">
      <c r="A966" s="14"/>
    </row>
    <row r="967" spans="1:1" ht="18.75" x14ac:dyDescent="0.3">
      <c r="A967" s="14"/>
    </row>
    <row r="968" spans="1:1" ht="18.75" x14ac:dyDescent="0.3">
      <c r="A968" s="14"/>
    </row>
    <row r="969" spans="1:1" ht="18.75" x14ac:dyDescent="0.3">
      <c r="A969" s="14"/>
    </row>
    <row r="970" spans="1:1" ht="18.75" x14ac:dyDescent="0.3">
      <c r="A970" s="14"/>
    </row>
    <row r="971" spans="1:1" ht="18.75" x14ac:dyDescent="0.3">
      <c r="A971" s="14"/>
    </row>
    <row r="972" spans="1:1" ht="18.75" x14ac:dyDescent="0.3">
      <c r="A972" s="14"/>
    </row>
    <row r="973" spans="1:1" ht="18.75" x14ac:dyDescent="0.3">
      <c r="A97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71FA-AD74-104B-A5DC-2791237A83A4}">
  <dimension ref="A1:J993"/>
  <sheetViews>
    <sheetView zoomScale="60" zoomScaleNormal="60" workbookViewId="0">
      <selection activeCell="F2" sqref="A1:F1048576"/>
    </sheetView>
  </sheetViews>
  <sheetFormatPr defaultColWidth="10.625" defaultRowHeight="15.75" x14ac:dyDescent="0.25"/>
  <cols>
    <col min="1" max="1" width="18.125" style="11" customWidth="1"/>
    <col min="2" max="2" width="28.875" style="9" customWidth="1"/>
    <col min="3" max="4" width="23.125" customWidth="1"/>
    <col min="5" max="5" width="18.125" bestFit="1" customWidth="1"/>
    <col min="6" max="6" width="23.125" bestFit="1" customWidth="1"/>
    <col min="7" max="8" width="23.125" style="7" customWidth="1"/>
  </cols>
  <sheetData>
    <row r="1" spans="1:10" ht="67.5" customHeight="1" x14ac:dyDescent="0.25">
      <c r="B1" s="27" t="s">
        <v>59</v>
      </c>
      <c r="C1" s="36" t="s">
        <v>60</v>
      </c>
      <c r="D1" s="36"/>
      <c r="E1" s="36" t="s">
        <v>56</v>
      </c>
      <c r="F1" s="36"/>
    </row>
    <row r="2" spans="1:10" ht="74.099999999999994" customHeight="1" x14ac:dyDescent="0.3">
      <c r="A2" s="19" t="s">
        <v>58</v>
      </c>
      <c r="B2" s="28" t="s">
        <v>57</v>
      </c>
      <c r="C2" s="19" t="s">
        <v>0</v>
      </c>
      <c r="D2" s="19" t="s">
        <v>1</v>
      </c>
      <c r="E2" s="28" t="s">
        <v>61</v>
      </c>
      <c r="F2" s="28" t="s">
        <v>62</v>
      </c>
      <c r="G2" s="8"/>
      <c r="H2" s="8"/>
      <c r="I2" s="1"/>
      <c r="J2" s="1"/>
    </row>
    <row r="3" spans="1:10" ht="18.75" x14ac:dyDescent="0.25">
      <c r="A3" s="20" t="s">
        <v>53</v>
      </c>
      <c r="B3" s="21">
        <v>0.1077311296680689</v>
      </c>
      <c r="C3" s="25">
        <v>360</v>
      </c>
      <c r="D3" s="24">
        <v>-135.6</v>
      </c>
      <c r="E3" s="17" t="s">
        <v>2</v>
      </c>
      <c r="F3" s="17" t="s">
        <v>2</v>
      </c>
      <c r="G3" s="5"/>
      <c r="H3" s="5"/>
      <c r="I3" s="2"/>
      <c r="J3" s="2"/>
    </row>
    <row r="4" spans="1:10" ht="18.75" x14ac:dyDescent="0.25">
      <c r="A4" s="22" t="s">
        <v>3</v>
      </c>
      <c r="B4" s="29">
        <v>0.17241025530963933</v>
      </c>
      <c r="C4" s="16">
        <v>0</v>
      </c>
      <c r="D4" s="16">
        <v>0</v>
      </c>
      <c r="E4" s="17" t="s">
        <v>2</v>
      </c>
      <c r="F4" s="23" t="s">
        <v>4</v>
      </c>
      <c r="G4" s="6"/>
      <c r="H4" s="6"/>
    </row>
    <row r="5" spans="1:10" ht="18.75" x14ac:dyDescent="0.25">
      <c r="A5" s="20" t="s">
        <v>5</v>
      </c>
      <c r="B5" s="29">
        <v>0.20832569237100057</v>
      </c>
      <c r="C5" s="16">
        <v>0</v>
      </c>
      <c r="D5" s="26">
        <v>647762.97</v>
      </c>
      <c r="E5" s="15">
        <v>471949.62</v>
      </c>
      <c r="F5" s="23" t="s">
        <v>4</v>
      </c>
      <c r="G5" s="6"/>
      <c r="H5" s="6"/>
    </row>
    <row r="6" spans="1:10" ht="18.75" x14ac:dyDescent="0.25">
      <c r="A6" s="22" t="s">
        <v>6</v>
      </c>
      <c r="B6" s="21">
        <v>9.3052701305650146E-2</v>
      </c>
      <c r="C6" s="16">
        <v>0</v>
      </c>
      <c r="D6" s="16">
        <v>0</v>
      </c>
      <c r="E6" s="17" t="s">
        <v>2</v>
      </c>
      <c r="F6" s="17" t="s">
        <v>2</v>
      </c>
      <c r="G6" s="6"/>
      <c r="H6" s="6"/>
    </row>
    <row r="7" spans="1:10" ht="18.75" x14ac:dyDescent="0.25">
      <c r="A7" s="20" t="s">
        <v>7</v>
      </c>
      <c r="B7" s="29">
        <v>0.27943526778577032</v>
      </c>
      <c r="C7" s="26">
        <v>2662542.46</v>
      </c>
      <c r="D7" s="26">
        <v>5405394.8099999996</v>
      </c>
      <c r="E7" s="15">
        <v>1387500</v>
      </c>
      <c r="F7" s="23" t="s">
        <v>4</v>
      </c>
      <c r="G7" s="6"/>
      <c r="H7" s="6"/>
    </row>
    <row r="8" spans="1:10" ht="18.75" x14ac:dyDescent="0.25">
      <c r="A8" s="22" t="s">
        <v>8</v>
      </c>
      <c r="B8" s="29">
        <v>0.15087402755617116</v>
      </c>
      <c r="C8" s="25">
        <v>376420</v>
      </c>
      <c r="D8" s="16">
        <v>0</v>
      </c>
      <c r="E8" s="17" t="s">
        <v>2</v>
      </c>
      <c r="F8" s="17" t="s">
        <v>2</v>
      </c>
      <c r="G8" s="6"/>
      <c r="H8" s="6"/>
    </row>
    <row r="9" spans="1:10" ht="18.75" x14ac:dyDescent="0.25">
      <c r="A9" s="20" t="s">
        <v>9</v>
      </c>
      <c r="B9" s="29">
        <v>0.18130465362225928</v>
      </c>
      <c r="C9" s="16">
        <v>0</v>
      </c>
      <c r="D9" s="16">
        <v>0</v>
      </c>
      <c r="E9" s="17" t="s">
        <v>2</v>
      </c>
      <c r="F9" s="23" t="s">
        <v>4</v>
      </c>
      <c r="G9" s="6"/>
      <c r="H9" s="6"/>
    </row>
    <row r="10" spans="1:10" ht="19.5" thickBot="1" x14ac:dyDescent="0.3">
      <c r="A10" s="22" t="s">
        <v>11</v>
      </c>
      <c r="B10" s="29">
        <v>0.26548935943813512</v>
      </c>
      <c r="C10" s="16">
        <v>0</v>
      </c>
      <c r="D10" s="16">
        <v>0</v>
      </c>
      <c r="E10" s="15">
        <v>223188.98</v>
      </c>
      <c r="F10" s="23" t="s">
        <v>4</v>
      </c>
      <c r="G10" s="6"/>
      <c r="H10" s="6"/>
    </row>
    <row r="11" spans="1:10" ht="18.75" x14ac:dyDescent="0.25">
      <c r="A11" s="20" t="s">
        <v>12</v>
      </c>
      <c r="B11" s="29">
        <v>0.26321496344186829</v>
      </c>
      <c r="C11" s="26">
        <v>9590688</v>
      </c>
      <c r="D11" s="26">
        <v>11448557</v>
      </c>
      <c r="E11" s="15">
        <v>1350069.41</v>
      </c>
      <c r="F11" s="23" t="s">
        <v>4</v>
      </c>
      <c r="G11" s="6"/>
      <c r="H11" s="6"/>
      <c r="I11" s="30" t="s">
        <v>10</v>
      </c>
      <c r="J11" s="31"/>
    </row>
    <row r="12" spans="1:10" ht="18.75" x14ac:dyDescent="0.25">
      <c r="A12" s="22" t="s">
        <v>13</v>
      </c>
      <c r="B12" s="29">
        <v>0.16068994278946727</v>
      </c>
      <c r="C12" s="16">
        <v>0</v>
      </c>
      <c r="D12" s="16">
        <v>0</v>
      </c>
      <c r="E12" s="15">
        <v>792511.34</v>
      </c>
      <c r="F12" s="23" t="s">
        <v>4</v>
      </c>
      <c r="G12" s="6"/>
      <c r="H12" s="6"/>
      <c r="I12" s="32"/>
      <c r="J12" s="33"/>
    </row>
    <row r="13" spans="1:10" ht="18.75" x14ac:dyDescent="0.25">
      <c r="A13" s="20" t="s">
        <v>14</v>
      </c>
      <c r="B13" s="29">
        <v>0.2585471181081615</v>
      </c>
      <c r="C13" s="16">
        <v>0</v>
      </c>
      <c r="D13" s="25">
        <v>183250</v>
      </c>
      <c r="E13" s="15">
        <v>223188.98</v>
      </c>
      <c r="F13" s="23" t="s">
        <v>4</v>
      </c>
      <c r="G13" s="6"/>
      <c r="H13" s="6"/>
      <c r="I13" s="32"/>
      <c r="J13" s="33"/>
    </row>
    <row r="14" spans="1:10" ht="18.75" x14ac:dyDescent="0.25">
      <c r="A14" s="22" t="s">
        <v>15</v>
      </c>
      <c r="B14" s="21">
        <v>7.3910456140666769E-2</v>
      </c>
      <c r="C14" s="16">
        <v>0</v>
      </c>
      <c r="D14" s="16">
        <v>0</v>
      </c>
      <c r="E14" s="17" t="s">
        <v>2</v>
      </c>
      <c r="F14" s="17" t="s">
        <v>2</v>
      </c>
      <c r="G14" s="6"/>
      <c r="H14" s="6"/>
      <c r="I14" s="32"/>
      <c r="J14" s="33"/>
    </row>
    <row r="15" spans="1:10" ht="18.75" x14ac:dyDescent="0.25">
      <c r="A15" s="20" t="s">
        <v>16</v>
      </c>
      <c r="B15" s="29">
        <v>0.165010450283888</v>
      </c>
      <c r="C15" s="25">
        <v>25954.05</v>
      </c>
      <c r="D15" s="25">
        <v>320878.02</v>
      </c>
      <c r="E15" s="15">
        <v>1128995.73</v>
      </c>
      <c r="F15" s="23" t="s">
        <v>4</v>
      </c>
      <c r="G15" s="6"/>
      <c r="H15" s="6"/>
      <c r="I15" s="32"/>
      <c r="J15" s="33"/>
    </row>
    <row r="16" spans="1:10" ht="18.75" x14ac:dyDescent="0.25">
      <c r="A16" s="22" t="s">
        <v>17</v>
      </c>
      <c r="B16" s="21">
        <v>0.11796702011172135</v>
      </c>
      <c r="C16" s="16">
        <v>0</v>
      </c>
      <c r="D16" s="25">
        <v>376677.67000000004</v>
      </c>
      <c r="E16" s="17" t="s">
        <v>2</v>
      </c>
      <c r="F16" s="17" t="s">
        <v>2</v>
      </c>
      <c r="G16" s="6"/>
      <c r="H16" s="6"/>
      <c r="I16" s="32"/>
      <c r="J16" s="33"/>
    </row>
    <row r="17" spans="1:10" ht="18.75" x14ac:dyDescent="0.25">
      <c r="A17" s="20" t="s">
        <v>18</v>
      </c>
      <c r="B17" s="21">
        <v>7.5045483952541792E-2</v>
      </c>
      <c r="C17" s="16">
        <v>0</v>
      </c>
      <c r="D17" s="16">
        <v>0</v>
      </c>
      <c r="E17" s="17" t="s">
        <v>2</v>
      </c>
      <c r="F17" s="17" t="s">
        <v>2</v>
      </c>
      <c r="G17" s="6"/>
      <c r="H17" s="6"/>
      <c r="I17" s="32"/>
      <c r="J17" s="33"/>
    </row>
    <row r="18" spans="1:10" ht="18.75" x14ac:dyDescent="0.25">
      <c r="A18" s="22" t="s">
        <v>19</v>
      </c>
      <c r="B18" s="21">
        <v>8.6251486645852832E-2</v>
      </c>
      <c r="C18" s="16">
        <v>0</v>
      </c>
      <c r="D18" s="16">
        <v>0</v>
      </c>
      <c r="E18" s="17" t="s">
        <v>2</v>
      </c>
      <c r="F18" s="17" t="s">
        <v>2</v>
      </c>
      <c r="G18" s="6"/>
      <c r="H18" s="6"/>
      <c r="I18" s="32"/>
      <c r="J18" s="33"/>
    </row>
    <row r="19" spans="1:10" ht="18.75" x14ac:dyDescent="0.25">
      <c r="A19" s="20" t="s">
        <v>20</v>
      </c>
      <c r="B19" s="21">
        <v>9.211271682287385E-2</v>
      </c>
      <c r="C19" s="16">
        <v>0</v>
      </c>
      <c r="D19" s="16">
        <v>0</v>
      </c>
      <c r="E19" s="17" t="s">
        <v>2</v>
      </c>
      <c r="F19" s="17" t="s">
        <v>2</v>
      </c>
      <c r="G19" s="6"/>
      <c r="H19" s="6"/>
      <c r="I19" s="32"/>
      <c r="J19" s="33"/>
    </row>
    <row r="20" spans="1:10" ht="19.5" thickBot="1" x14ac:dyDescent="0.3">
      <c r="A20" s="22" t="s">
        <v>55</v>
      </c>
      <c r="B20" s="29">
        <v>0.18082009751552361</v>
      </c>
      <c r="C20" s="25">
        <v>126432.76999999999</v>
      </c>
      <c r="D20" s="24">
        <v>-20178.75</v>
      </c>
      <c r="E20" s="15">
        <v>425798.74</v>
      </c>
      <c r="F20" s="23" t="s">
        <v>4</v>
      </c>
      <c r="G20" s="6"/>
      <c r="H20" s="6"/>
      <c r="I20" s="34"/>
      <c r="J20" s="35"/>
    </row>
    <row r="21" spans="1:10" ht="18.75" x14ac:dyDescent="0.25">
      <c r="A21" s="20" t="s">
        <v>21</v>
      </c>
      <c r="B21" s="21">
        <v>0.10012460113411778</v>
      </c>
      <c r="C21" s="26">
        <v>919330.64000000013</v>
      </c>
      <c r="D21" s="25">
        <v>577.22</v>
      </c>
      <c r="E21" s="17" t="s">
        <v>2</v>
      </c>
      <c r="F21" s="17" t="s">
        <v>2</v>
      </c>
      <c r="G21" s="6"/>
      <c r="H21" s="6"/>
    </row>
    <row r="22" spans="1:10" ht="18.75" x14ac:dyDescent="0.25">
      <c r="A22" s="22" t="s">
        <v>22</v>
      </c>
      <c r="B22" s="29">
        <v>0.2265477967161387</v>
      </c>
      <c r="C22" s="26">
        <v>1642708</v>
      </c>
      <c r="D22" s="26">
        <v>6402271.6299999999</v>
      </c>
      <c r="E22" s="15">
        <v>431380.22</v>
      </c>
      <c r="F22" s="23" t="s">
        <v>4</v>
      </c>
      <c r="G22" s="6"/>
      <c r="H22" s="6"/>
    </row>
    <row r="23" spans="1:10" ht="18.75" x14ac:dyDescent="0.25">
      <c r="A23" s="20" t="s">
        <v>23</v>
      </c>
      <c r="B23" s="29">
        <v>0.2529769202594967</v>
      </c>
      <c r="C23" s="16">
        <v>0</v>
      </c>
      <c r="D23" s="26">
        <v>1047057.3</v>
      </c>
      <c r="E23" s="15">
        <v>514405.98</v>
      </c>
      <c r="F23" s="23" t="s">
        <v>4</v>
      </c>
      <c r="G23" s="6"/>
      <c r="H23" s="6"/>
    </row>
    <row r="24" spans="1:10" ht="18.75" x14ac:dyDescent="0.25">
      <c r="A24" s="22" t="s">
        <v>24</v>
      </c>
      <c r="B24" s="29">
        <v>0.18531995864336673</v>
      </c>
      <c r="C24" s="25">
        <v>9600</v>
      </c>
      <c r="D24" s="16">
        <v>0</v>
      </c>
      <c r="E24" s="15">
        <v>921741.57</v>
      </c>
      <c r="F24" s="23" t="s">
        <v>4</v>
      </c>
      <c r="G24" s="6"/>
      <c r="H24" s="6"/>
    </row>
    <row r="25" spans="1:10" ht="18.75" x14ac:dyDescent="0.25">
      <c r="A25" s="20" t="s">
        <v>25</v>
      </c>
      <c r="B25" s="21">
        <v>0.1105109329751767</v>
      </c>
      <c r="C25" s="16">
        <v>0</v>
      </c>
      <c r="D25" s="16">
        <v>0</v>
      </c>
      <c r="E25" s="17" t="s">
        <v>2</v>
      </c>
      <c r="F25" s="17" t="s">
        <v>2</v>
      </c>
      <c r="G25" s="6"/>
      <c r="H25" s="6"/>
    </row>
    <row r="26" spans="1:10" ht="18.75" x14ac:dyDescent="0.25">
      <c r="A26" s="22" t="s">
        <v>26</v>
      </c>
      <c r="B26" s="21">
        <v>9.490837203918509E-2</v>
      </c>
      <c r="C26" s="16">
        <v>0</v>
      </c>
      <c r="D26" s="16">
        <v>0</v>
      </c>
      <c r="E26" s="17" t="s">
        <v>2</v>
      </c>
      <c r="F26" s="17" t="s">
        <v>2</v>
      </c>
      <c r="G26" s="6"/>
      <c r="H26" s="6"/>
    </row>
    <row r="27" spans="1:10" ht="18.75" x14ac:dyDescent="0.25">
      <c r="A27" s="20" t="s">
        <v>27</v>
      </c>
      <c r="B27" s="21">
        <v>0.10842947748545044</v>
      </c>
      <c r="C27" s="16">
        <v>0</v>
      </c>
      <c r="D27" s="16">
        <v>0</v>
      </c>
      <c r="E27" s="17" t="s">
        <v>2</v>
      </c>
      <c r="F27" s="17" t="s">
        <v>2</v>
      </c>
      <c r="G27" s="6"/>
      <c r="H27" s="6"/>
    </row>
    <row r="28" spans="1:10" ht="18.75" x14ac:dyDescent="0.25">
      <c r="A28" s="22" t="s">
        <v>28</v>
      </c>
      <c r="B28" s="21">
        <v>7.1244248188369524E-2</v>
      </c>
      <c r="C28" s="16">
        <v>0</v>
      </c>
      <c r="D28" s="25">
        <v>447065</v>
      </c>
      <c r="E28" s="17" t="s">
        <v>2</v>
      </c>
      <c r="F28" s="17" t="s">
        <v>2</v>
      </c>
      <c r="G28" s="6"/>
      <c r="H28" s="6"/>
    </row>
    <row r="29" spans="1:10" ht="18.75" x14ac:dyDescent="0.25">
      <c r="A29" s="20" t="s">
        <v>29</v>
      </c>
      <c r="B29" s="21">
        <v>6.5928921253399664E-2</v>
      </c>
      <c r="C29" s="16">
        <v>0</v>
      </c>
      <c r="D29" s="16">
        <v>0</v>
      </c>
      <c r="E29" s="17" t="s">
        <v>2</v>
      </c>
      <c r="F29" s="17" t="s">
        <v>2</v>
      </c>
      <c r="G29" s="6"/>
      <c r="H29" s="6"/>
    </row>
    <row r="30" spans="1:10" ht="18.75" x14ac:dyDescent="0.25">
      <c r="A30" s="22" t="s">
        <v>30</v>
      </c>
      <c r="B30" s="29">
        <v>0.25309729028567751</v>
      </c>
      <c r="C30" s="16">
        <v>0</v>
      </c>
      <c r="D30" s="16">
        <v>0</v>
      </c>
      <c r="E30" s="15">
        <v>223188.98</v>
      </c>
      <c r="F30" s="23" t="s">
        <v>4</v>
      </c>
      <c r="G30" s="6"/>
      <c r="H30" s="6"/>
    </row>
    <row r="31" spans="1:10" ht="18.75" x14ac:dyDescent="0.25">
      <c r="A31" s="20" t="s">
        <v>31</v>
      </c>
      <c r="B31" s="21">
        <v>0.11733688797156289</v>
      </c>
      <c r="C31" s="16">
        <v>0</v>
      </c>
      <c r="D31" s="25">
        <v>186852.05</v>
      </c>
      <c r="E31" s="17" t="s">
        <v>2</v>
      </c>
      <c r="F31" s="23" t="s">
        <v>4</v>
      </c>
      <c r="G31" s="6"/>
      <c r="H31" s="6"/>
    </row>
    <row r="32" spans="1:10" ht="18.75" x14ac:dyDescent="0.25">
      <c r="A32" s="22" t="s">
        <v>32</v>
      </c>
      <c r="B32" s="29">
        <v>0.3016850554191865</v>
      </c>
      <c r="C32" s="26">
        <v>465096.94</v>
      </c>
      <c r="D32" s="16">
        <v>0</v>
      </c>
      <c r="E32" s="15">
        <v>665714.68999999994</v>
      </c>
      <c r="F32" s="23" t="s">
        <v>4</v>
      </c>
      <c r="G32" s="6"/>
      <c r="H32" s="6"/>
    </row>
    <row r="33" spans="1:8" ht="18.75" x14ac:dyDescent="0.25">
      <c r="A33" s="20" t="s">
        <v>33</v>
      </c>
      <c r="B33" s="29">
        <v>0.19237553027839102</v>
      </c>
      <c r="C33" s="16">
        <v>0</v>
      </c>
      <c r="D33" s="16">
        <v>0</v>
      </c>
      <c r="E33" s="15">
        <v>251027.21</v>
      </c>
      <c r="F33" s="23" t="s">
        <v>4</v>
      </c>
      <c r="G33" s="6"/>
      <c r="H33" s="6"/>
    </row>
    <row r="34" spans="1:8" ht="18.75" x14ac:dyDescent="0.25">
      <c r="A34" s="22" t="s">
        <v>34</v>
      </c>
      <c r="B34" s="29">
        <v>0.30984865702092312</v>
      </c>
      <c r="C34" s="16">
        <v>0</v>
      </c>
      <c r="D34" s="26">
        <v>27087744</v>
      </c>
      <c r="E34" s="15">
        <v>1387500</v>
      </c>
      <c r="F34" s="23" t="s">
        <v>4</v>
      </c>
      <c r="G34" s="6"/>
      <c r="H34" s="6"/>
    </row>
    <row r="35" spans="1:8" ht="18.75" x14ac:dyDescent="0.25">
      <c r="A35" s="20" t="s">
        <v>35</v>
      </c>
      <c r="B35" s="29">
        <v>0.15461947685070082</v>
      </c>
      <c r="C35" s="26">
        <v>963267</v>
      </c>
      <c r="D35" s="26">
        <v>2915325</v>
      </c>
      <c r="E35" s="15">
        <v>757075.42</v>
      </c>
      <c r="F35" s="17" t="s">
        <v>2</v>
      </c>
      <c r="G35" s="6"/>
      <c r="H35" s="6"/>
    </row>
    <row r="36" spans="1:8" ht="18.75" x14ac:dyDescent="0.25">
      <c r="A36" s="22" t="s">
        <v>36</v>
      </c>
      <c r="B36" s="21">
        <v>6.4735500329398232E-2</v>
      </c>
      <c r="C36" s="16">
        <v>0</v>
      </c>
      <c r="D36" s="16">
        <v>0</v>
      </c>
      <c r="E36" s="17" t="s">
        <v>2</v>
      </c>
      <c r="F36" s="17" t="s">
        <v>2</v>
      </c>
      <c r="G36" s="6"/>
      <c r="H36" s="6"/>
    </row>
    <row r="37" spans="1:8" ht="18.75" x14ac:dyDescent="0.25">
      <c r="A37" s="20" t="s">
        <v>37</v>
      </c>
      <c r="B37" s="21">
        <v>0.11614696455995915</v>
      </c>
      <c r="C37" s="25">
        <v>290720.23</v>
      </c>
      <c r="D37" s="25">
        <v>704</v>
      </c>
      <c r="E37" s="17" t="s">
        <v>2</v>
      </c>
      <c r="F37" s="17" t="s">
        <v>2</v>
      </c>
      <c r="G37" s="6"/>
      <c r="H37" s="6"/>
    </row>
    <row r="38" spans="1:8" ht="18.75" x14ac:dyDescent="0.25">
      <c r="A38" s="22" t="s">
        <v>38</v>
      </c>
      <c r="B38" s="21">
        <v>0.10741273386605706</v>
      </c>
      <c r="C38" s="16">
        <v>0</v>
      </c>
      <c r="D38" s="16">
        <v>0</v>
      </c>
      <c r="E38" s="17" t="s">
        <v>2</v>
      </c>
      <c r="F38" s="17" t="s">
        <v>2</v>
      </c>
      <c r="G38" s="6"/>
      <c r="H38" s="6"/>
    </row>
    <row r="39" spans="1:8" ht="18.75" x14ac:dyDescent="0.25">
      <c r="A39" s="20" t="s">
        <v>39</v>
      </c>
      <c r="B39" s="29">
        <v>0.17460108351470982</v>
      </c>
      <c r="C39" s="16">
        <v>0</v>
      </c>
      <c r="D39" s="16">
        <v>0</v>
      </c>
      <c r="E39" s="15">
        <v>349287.38</v>
      </c>
      <c r="F39" s="23" t="s">
        <v>4</v>
      </c>
      <c r="G39" s="6"/>
      <c r="H39" s="6"/>
    </row>
    <row r="40" spans="1:8" ht="18.75" x14ac:dyDescent="0.25">
      <c r="A40" s="22" t="s">
        <v>40</v>
      </c>
      <c r="B40" s="21">
        <v>0.14259082216282692</v>
      </c>
      <c r="C40" s="16">
        <v>0</v>
      </c>
      <c r="D40" s="16">
        <v>0</v>
      </c>
      <c r="E40" s="17" t="s">
        <v>2</v>
      </c>
      <c r="F40" s="23" t="s">
        <v>4</v>
      </c>
      <c r="G40" s="6"/>
      <c r="H40" s="6"/>
    </row>
    <row r="41" spans="1:8" ht="18.75" x14ac:dyDescent="0.25">
      <c r="A41" s="20" t="s">
        <v>41</v>
      </c>
      <c r="B41" s="29">
        <v>0.22632949974861746</v>
      </c>
      <c r="C41" s="16">
        <v>0</v>
      </c>
      <c r="D41" s="16">
        <v>0</v>
      </c>
      <c r="E41" s="15">
        <v>223188.98</v>
      </c>
      <c r="F41" s="23" t="s">
        <v>4</v>
      </c>
      <c r="G41" s="6"/>
      <c r="H41" s="6"/>
    </row>
    <row r="42" spans="1:8" ht="18.75" x14ac:dyDescent="0.25">
      <c r="A42" s="22" t="s">
        <v>42</v>
      </c>
      <c r="B42" s="29">
        <v>0.15262879984789607</v>
      </c>
      <c r="C42" s="16">
        <v>0</v>
      </c>
      <c r="D42" s="25">
        <v>2681.58</v>
      </c>
      <c r="E42" s="17" t="s">
        <v>2</v>
      </c>
      <c r="F42" s="17" t="s">
        <v>2</v>
      </c>
      <c r="G42" s="6"/>
      <c r="H42" s="6"/>
    </row>
    <row r="43" spans="1:8" ht="18.75" x14ac:dyDescent="0.25">
      <c r="A43" s="20" t="s">
        <v>43</v>
      </c>
      <c r="B43" s="21">
        <v>5.6395984891234166E-2</v>
      </c>
      <c r="C43" s="16">
        <v>0</v>
      </c>
      <c r="D43" s="16">
        <v>0</v>
      </c>
      <c r="E43" s="17" t="s">
        <v>2</v>
      </c>
      <c r="F43" s="17" t="s">
        <v>2</v>
      </c>
      <c r="G43" s="6"/>
      <c r="H43" s="6"/>
    </row>
    <row r="44" spans="1:8" ht="18.75" x14ac:dyDescent="0.25">
      <c r="A44" s="22" t="s">
        <v>44</v>
      </c>
      <c r="B44" s="21">
        <v>9.5550302338110238E-2</v>
      </c>
      <c r="C44" s="16">
        <v>0</v>
      </c>
      <c r="D44" s="16">
        <v>0</v>
      </c>
      <c r="E44" s="17" t="s">
        <v>2</v>
      </c>
      <c r="F44" s="17" t="s">
        <v>2</v>
      </c>
      <c r="G44" s="6"/>
      <c r="H44" s="6"/>
    </row>
    <row r="45" spans="1:8" ht="18.75" x14ac:dyDescent="0.25">
      <c r="A45" s="20" t="s">
        <v>45</v>
      </c>
      <c r="B45" s="29">
        <v>0.16592339080018662</v>
      </c>
      <c r="C45" s="16">
        <v>0</v>
      </c>
      <c r="D45" s="16">
        <v>0</v>
      </c>
      <c r="E45" s="15">
        <v>1387500</v>
      </c>
      <c r="F45" s="17" t="s">
        <v>2</v>
      </c>
      <c r="G45" s="6"/>
      <c r="H45" s="6"/>
    </row>
    <row r="46" spans="1:8" ht="18.75" x14ac:dyDescent="0.25">
      <c r="A46" s="22" t="s">
        <v>46</v>
      </c>
      <c r="B46" s="29">
        <v>0.15766267979048906</v>
      </c>
      <c r="C46" s="25">
        <v>401481</v>
      </c>
      <c r="D46" s="16">
        <v>0</v>
      </c>
      <c r="E46" s="15">
        <v>237312.46</v>
      </c>
      <c r="F46" s="23" t="s">
        <v>4</v>
      </c>
      <c r="G46" s="6"/>
      <c r="H46" s="6"/>
    </row>
    <row r="47" spans="1:8" ht="18.75" x14ac:dyDescent="0.25">
      <c r="A47" s="20" t="s">
        <v>47</v>
      </c>
      <c r="B47" s="21">
        <v>0.11090203195097267</v>
      </c>
      <c r="C47" s="16">
        <v>0</v>
      </c>
      <c r="D47" s="16">
        <v>0</v>
      </c>
      <c r="E47" s="17" t="s">
        <v>2</v>
      </c>
      <c r="F47" s="17" t="s">
        <v>2</v>
      </c>
      <c r="G47" s="6"/>
      <c r="H47" s="6"/>
    </row>
    <row r="48" spans="1:8" ht="18.75" x14ac:dyDescent="0.25">
      <c r="A48" s="22" t="s">
        <v>48</v>
      </c>
      <c r="B48" s="21">
        <v>0.13788941918725553</v>
      </c>
      <c r="C48" s="26">
        <v>788736.82000000007</v>
      </c>
      <c r="D48" s="26">
        <v>3376875.45</v>
      </c>
      <c r="E48" s="17" t="s">
        <v>2</v>
      </c>
      <c r="F48" s="17" t="s">
        <v>2</v>
      </c>
      <c r="G48" s="6"/>
      <c r="H48" s="6"/>
    </row>
    <row r="49" spans="1:8" ht="18.75" x14ac:dyDescent="0.25">
      <c r="A49" s="20" t="s">
        <v>49</v>
      </c>
      <c r="B49" s="29">
        <v>0.17304374424722629</v>
      </c>
      <c r="C49" s="24">
        <v>-247626.22</v>
      </c>
      <c r="D49" s="25">
        <v>319115.96000000002</v>
      </c>
      <c r="E49" s="17" t="s">
        <v>2</v>
      </c>
      <c r="F49" s="23" t="s">
        <v>4</v>
      </c>
      <c r="G49" s="6"/>
      <c r="H49" s="6"/>
    </row>
    <row r="50" spans="1:8" ht="18.75" x14ac:dyDescent="0.25">
      <c r="A50" s="22" t="s">
        <v>50</v>
      </c>
      <c r="B50" s="21">
        <v>8.4700436126427844E-2</v>
      </c>
      <c r="C50" s="16">
        <v>0</v>
      </c>
      <c r="D50" s="16">
        <v>0</v>
      </c>
      <c r="E50" s="17" t="s">
        <v>2</v>
      </c>
      <c r="F50" s="17" t="s">
        <v>2</v>
      </c>
      <c r="G50" s="6"/>
      <c r="H50" s="6"/>
    </row>
    <row r="51" spans="1:8" ht="18.75" x14ac:dyDescent="0.25">
      <c r="A51" s="20" t="s">
        <v>51</v>
      </c>
      <c r="B51" s="21">
        <v>0.1007220367519501</v>
      </c>
      <c r="C51" s="16">
        <v>0</v>
      </c>
      <c r="D51" s="16">
        <v>0</v>
      </c>
      <c r="E51" s="17" t="s">
        <v>2</v>
      </c>
      <c r="F51" s="17" t="s">
        <v>2</v>
      </c>
      <c r="G51" s="6"/>
      <c r="H51" s="6"/>
    </row>
    <row r="52" spans="1:8" ht="18.75" x14ac:dyDescent="0.25">
      <c r="A52" s="22" t="s">
        <v>52</v>
      </c>
      <c r="B52" s="21">
        <v>4.9895670631583164E-2</v>
      </c>
      <c r="C52" s="16">
        <v>0</v>
      </c>
      <c r="D52" s="16">
        <v>0</v>
      </c>
      <c r="E52" s="17" t="s">
        <v>2</v>
      </c>
      <c r="F52" s="17" t="s">
        <v>2</v>
      </c>
      <c r="G52" s="6"/>
      <c r="H52" s="6"/>
    </row>
    <row r="53" spans="1:8" ht="18.75" x14ac:dyDescent="0.3">
      <c r="A53" s="18"/>
      <c r="B53" s="10"/>
      <c r="C53" s="3"/>
      <c r="D53" s="3"/>
      <c r="G53" s="6"/>
      <c r="H53" s="6"/>
    </row>
    <row r="54" spans="1:8" ht="18.75" x14ac:dyDescent="0.3">
      <c r="A54" s="12"/>
      <c r="B54" s="10"/>
      <c r="C54" s="3"/>
      <c r="D54" s="3"/>
    </row>
    <row r="55" spans="1:8" ht="18.75" x14ac:dyDescent="0.3">
      <c r="A55" s="12"/>
      <c r="B55" s="10">
        <f>AVERAGE(B3:B52)</f>
        <v>0.15188556100270609</v>
      </c>
      <c r="C55" s="3"/>
      <c r="D55" s="3"/>
    </row>
    <row r="56" spans="1:8" ht="18.75" x14ac:dyDescent="0.3">
      <c r="A56" s="13"/>
      <c r="B56" s="10"/>
      <c r="C56" s="4">
        <f>SUM(C3:D52)</f>
        <v>78164187</v>
      </c>
      <c r="D56" s="4">
        <f>12000000000</f>
        <v>12000000000</v>
      </c>
    </row>
    <row r="58" spans="1:8" ht="18.75" x14ac:dyDescent="0.3">
      <c r="A58" s="14"/>
      <c r="D58">
        <f>C56/D56</f>
        <v>6.5136822499999997E-3</v>
      </c>
    </row>
    <row r="59" spans="1:8" ht="18.75" x14ac:dyDescent="0.3">
      <c r="A59" s="14"/>
    </row>
    <row r="60" spans="1:8" ht="18.75" x14ac:dyDescent="0.3">
      <c r="A60" s="14"/>
    </row>
    <row r="61" spans="1:8" ht="18.75" x14ac:dyDescent="0.3">
      <c r="A61" s="14"/>
      <c r="C61">
        <f>COUNTIF(C3:C52, "&gt;0")</f>
        <v>14</v>
      </c>
      <c r="D61" s="9">
        <f>COUNTIF(D3:D52, "&gt;0")</f>
        <v>17</v>
      </c>
      <c r="E61" s="9">
        <f>COUNTIF(E3:E52, "&gt;0")</f>
        <v>20</v>
      </c>
      <c r="F61">
        <f>COUNTIF(F3:F52, "awarded")</f>
        <v>23</v>
      </c>
    </row>
    <row r="62" spans="1:8" ht="18.75" x14ac:dyDescent="0.3">
      <c r="A62" s="14"/>
    </row>
    <row r="63" spans="1:8" ht="18.75" x14ac:dyDescent="0.3">
      <c r="A63" s="14"/>
      <c r="C63">
        <v>35</v>
      </c>
      <c r="D63">
        <v>31</v>
      </c>
    </row>
    <row r="64" spans="1:8" ht="18.75" x14ac:dyDescent="0.3">
      <c r="A64" s="14"/>
    </row>
    <row r="65" spans="1:1" ht="18.75" x14ac:dyDescent="0.3">
      <c r="A65" s="14"/>
    </row>
    <row r="66" spans="1:1" ht="18.75" x14ac:dyDescent="0.3">
      <c r="A66" s="14"/>
    </row>
    <row r="67" spans="1:1" ht="18.75" x14ac:dyDescent="0.3">
      <c r="A67" s="14"/>
    </row>
    <row r="68" spans="1:1" ht="18.75" x14ac:dyDescent="0.3">
      <c r="A68" s="14"/>
    </row>
    <row r="69" spans="1:1" ht="18.75" x14ac:dyDescent="0.3">
      <c r="A69" s="14"/>
    </row>
    <row r="70" spans="1:1" ht="18.75" x14ac:dyDescent="0.3">
      <c r="A70" s="14"/>
    </row>
    <row r="71" spans="1:1" ht="18.75" x14ac:dyDescent="0.3">
      <c r="A71" s="14"/>
    </row>
    <row r="72" spans="1:1" ht="18.75" x14ac:dyDescent="0.3">
      <c r="A72" s="14"/>
    </row>
    <row r="73" spans="1:1" ht="18.75" x14ac:dyDescent="0.3">
      <c r="A73" s="14"/>
    </row>
    <row r="74" spans="1:1" ht="18.75" x14ac:dyDescent="0.3">
      <c r="A74" s="14"/>
    </row>
    <row r="75" spans="1:1" ht="18.75" x14ac:dyDescent="0.3">
      <c r="A75" s="14"/>
    </row>
    <row r="76" spans="1:1" ht="18.75" x14ac:dyDescent="0.3">
      <c r="A76" s="14"/>
    </row>
    <row r="77" spans="1:1" ht="18.75" x14ac:dyDescent="0.3">
      <c r="A77" s="14"/>
    </row>
    <row r="78" spans="1:1" ht="18.75" x14ac:dyDescent="0.3">
      <c r="A78" s="14"/>
    </row>
    <row r="79" spans="1:1" ht="18.75" x14ac:dyDescent="0.3">
      <c r="A79" s="14"/>
    </row>
    <row r="80" spans="1:1" ht="18.75" x14ac:dyDescent="0.3">
      <c r="A80" s="14"/>
    </row>
    <row r="81" spans="1:1" ht="18.75" x14ac:dyDescent="0.3">
      <c r="A81" s="14"/>
    </row>
    <row r="82" spans="1:1" ht="18.75" x14ac:dyDescent="0.3">
      <c r="A82" s="14"/>
    </row>
    <row r="83" spans="1:1" ht="18.75" x14ac:dyDescent="0.3">
      <c r="A83" s="14"/>
    </row>
    <row r="84" spans="1:1" ht="18.75" x14ac:dyDescent="0.3">
      <c r="A84" s="14"/>
    </row>
    <row r="85" spans="1:1" ht="18.75" x14ac:dyDescent="0.3">
      <c r="A85" s="14"/>
    </row>
    <row r="86" spans="1:1" ht="18.75" x14ac:dyDescent="0.3">
      <c r="A86" s="14"/>
    </row>
    <row r="87" spans="1:1" ht="18.75" x14ac:dyDescent="0.3">
      <c r="A87" s="14"/>
    </row>
    <row r="88" spans="1:1" ht="18.75" x14ac:dyDescent="0.3">
      <c r="A88" s="14"/>
    </row>
    <row r="89" spans="1:1" ht="18.75" x14ac:dyDescent="0.3">
      <c r="A89" s="14"/>
    </row>
    <row r="90" spans="1:1" ht="18.75" x14ac:dyDescent="0.3">
      <c r="A90" s="14"/>
    </row>
    <row r="91" spans="1:1" ht="18.75" x14ac:dyDescent="0.3">
      <c r="A91" s="14"/>
    </row>
    <row r="92" spans="1:1" ht="18.75" x14ac:dyDescent="0.3">
      <c r="A92" s="14"/>
    </row>
    <row r="93" spans="1:1" ht="18.75" x14ac:dyDescent="0.3">
      <c r="A93" s="14"/>
    </row>
    <row r="94" spans="1:1" ht="18.75" x14ac:dyDescent="0.3">
      <c r="A94" s="14"/>
    </row>
    <row r="95" spans="1:1" ht="18.75" x14ac:dyDescent="0.3">
      <c r="A95" s="14"/>
    </row>
    <row r="96" spans="1:1" ht="18.75" x14ac:dyDescent="0.3">
      <c r="A96" s="14"/>
    </row>
    <row r="97" spans="1:1" ht="18.75" x14ac:dyDescent="0.3">
      <c r="A97" s="14"/>
    </row>
    <row r="98" spans="1:1" ht="18.75" x14ac:dyDescent="0.3">
      <c r="A98" s="14"/>
    </row>
    <row r="99" spans="1:1" ht="18.75" x14ac:dyDescent="0.3">
      <c r="A99" s="14"/>
    </row>
    <row r="100" spans="1:1" ht="18.75" x14ac:dyDescent="0.3">
      <c r="A100" s="14"/>
    </row>
    <row r="101" spans="1:1" ht="18.75" x14ac:dyDescent="0.3">
      <c r="A101" s="14"/>
    </row>
    <row r="102" spans="1:1" ht="18.75" x14ac:dyDescent="0.3">
      <c r="A102" s="14"/>
    </row>
    <row r="103" spans="1:1" ht="18.75" x14ac:dyDescent="0.3">
      <c r="A103" s="14"/>
    </row>
    <row r="104" spans="1:1" ht="18.75" x14ac:dyDescent="0.3">
      <c r="A104" s="14"/>
    </row>
    <row r="105" spans="1:1" ht="18.75" x14ac:dyDescent="0.3">
      <c r="A105" s="14"/>
    </row>
    <row r="106" spans="1:1" ht="18.75" x14ac:dyDescent="0.3">
      <c r="A106" s="14"/>
    </row>
    <row r="107" spans="1:1" ht="18.75" x14ac:dyDescent="0.3">
      <c r="A107" s="14"/>
    </row>
    <row r="108" spans="1:1" ht="18.75" x14ac:dyDescent="0.3">
      <c r="A108" s="14"/>
    </row>
    <row r="109" spans="1:1" ht="18.75" x14ac:dyDescent="0.3">
      <c r="A109" s="14"/>
    </row>
    <row r="110" spans="1:1" ht="18.75" x14ac:dyDescent="0.3">
      <c r="A110" s="14"/>
    </row>
    <row r="111" spans="1:1" ht="18.75" x14ac:dyDescent="0.3">
      <c r="A111" s="14"/>
    </row>
    <row r="112" spans="1:1" ht="18.75" x14ac:dyDescent="0.3">
      <c r="A112" s="14"/>
    </row>
    <row r="113" spans="1:1" ht="18.75" x14ac:dyDescent="0.3">
      <c r="A113" s="14"/>
    </row>
    <row r="114" spans="1:1" ht="18.75" x14ac:dyDescent="0.3">
      <c r="A114" s="14"/>
    </row>
    <row r="115" spans="1:1" ht="18.75" x14ac:dyDescent="0.3">
      <c r="A115" s="14"/>
    </row>
    <row r="116" spans="1:1" ht="18.75" x14ac:dyDescent="0.3">
      <c r="A116" s="14"/>
    </row>
    <row r="117" spans="1:1" ht="18.75" x14ac:dyDescent="0.3">
      <c r="A117" s="14"/>
    </row>
    <row r="118" spans="1:1" ht="18.75" x14ac:dyDescent="0.3">
      <c r="A118" s="14"/>
    </row>
    <row r="119" spans="1:1" ht="18.75" x14ac:dyDescent="0.3">
      <c r="A119" s="14"/>
    </row>
    <row r="120" spans="1:1" ht="18.75" x14ac:dyDescent="0.3">
      <c r="A120" s="14"/>
    </row>
    <row r="121" spans="1:1" ht="18.75" x14ac:dyDescent="0.3">
      <c r="A121" s="14"/>
    </row>
    <row r="122" spans="1:1" ht="18.75" x14ac:dyDescent="0.3">
      <c r="A122" s="14"/>
    </row>
    <row r="123" spans="1:1" ht="18.75" x14ac:dyDescent="0.3">
      <c r="A123" s="14"/>
    </row>
    <row r="124" spans="1:1" ht="18.75" x14ac:dyDescent="0.3">
      <c r="A124" s="14"/>
    </row>
    <row r="125" spans="1:1" ht="18.75" x14ac:dyDescent="0.3">
      <c r="A125" s="14"/>
    </row>
    <row r="126" spans="1:1" ht="18.75" x14ac:dyDescent="0.3">
      <c r="A126" s="14"/>
    </row>
    <row r="127" spans="1:1" ht="18.75" x14ac:dyDescent="0.3">
      <c r="A127" s="14"/>
    </row>
    <row r="128" spans="1:1" ht="18.75" x14ac:dyDescent="0.3">
      <c r="A128" s="14"/>
    </row>
    <row r="129" spans="1:1" ht="18.75" x14ac:dyDescent="0.3">
      <c r="A129" s="14"/>
    </row>
    <row r="130" spans="1:1" ht="18.75" x14ac:dyDescent="0.3">
      <c r="A130" s="14"/>
    </row>
    <row r="131" spans="1:1" ht="18.75" x14ac:dyDescent="0.3">
      <c r="A131" s="14"/>
    </row>
    <row r="132" spans="1:1" ht="18.75" x14ac:dyDescent="0.3">
      <c r="A132" s="14"/>
    </row>
    <row r="133" spans="1:1" ht="18.75" x14ac:dyDescent="0.3">
      <c r="A133" s="14"/>
    </row>
    <row r="134" spans="1:1" ht="18.75" x14ac:dyDescent="0.3">
      <c r="A134" s="14"/>
    </row>
    <row r="135" spans="1:1" ht="18.75" x14ac:dyDescent="0.3">
      <c r="A135" s="14"/>
    </row>
    <row r="136" spans="1:1" ht="18.75" x14ac:dyDescent="0.3">
      <c r="A136" s="14"/>
    </row>
    <row r="137" spans="1:1" ht="18.75" x14ac:dyDescent="0.3">
      <c r="A137" s="14"/>
    </row>
    <row r="138" spans="1:1" ht="18.75" x14ac:dyDescent="0.3">
      <c r="A138" s="14"/>
    </row>
    <row r="139" spans="1:1" ht="18.75" x14ac:dyDescent="0.3">
      <c r="A139" s="14"/>
    </row>
    <row r="140" spans="1:1" ht="18.75" x14ac:dyDescent="0.3">
      <c r="A140" s="14"/>
    </row>
    <row r="141" spans="1:1" ht="18.75" x14ac:dyDescent="0.3">
      <c r="A141" s="14"/>
    </row>
    <row r="142" spans="1:1" ht="18.75" x14ac:dyDescent="0.3">
      <c r="A142" s="14"/>
    </row>
    <row r="143" spans="1:1" ht="18.75" x14ac:dyDescent="0.3">
      <c r="A143" s="14"/>
    </row>
    <row r="144" spans="1:1" ht="18.75" x14ac:dyDescent="0.3">
      <c r="A144" s="14"/>
    </row>
    <row r="145" spans="1:1" ht="18.75" x14ac:dyDescent="0.3">
      <c r="A145" s="14"/>
    </row>
    <row r="146" spans="1:1" ht="18.75" x14ac:dyDescent="0.3">
      <c r="A146" s="14"/>
    </row>
    <row r="147" spans="1:1" ht="18.75" x14ac:dyDescent="0.3">
      <c r="A147" s="14"/>
    </row>
    <row r="148" spans="1:1" ht="18.75" x14ac:dyDescent="0.3">
      <c r="A148" s="14"/>
    </row>
    <row r="149" spans="1:1" ht="18.75" x14ac:dyDescent="0.3">
      <c r="A149" s="14"/>
    </row>
    <row r="150" spans="1:1" ht="18.75" x14ac:dyDescent="0.3">
      <c r="A150" s="14"/>
    </row>
    <row r="151" spans="1:1" ht="18.75" x14ac:dyDescent="0.3">
      <c r="A151" s="14"/>
    </row>
    <row r="152" spans="1:1" ht="18.75" x14ac:dyDescent="0.3">
      <c r="A152" s="14"/>
    </row>
    <row r="153" spans="1:1" ht="18.75" x14ac:dyDescent="0.3">
      <c r="A153" s="14"/>
    </row>
    <row r="154" spans="1:1" ht="18.75" x14ac:dyDescent="0.3">
      <c r="A154" s="14"/>
    </row>
    <row r="155" spans="1:1" ht="18.75" x14ac:dyDescent="0.3">
      <c r="A155" s="14"/>
    </row>
    <row r="156" spans="1:1" ht="18.75" x14ac:dyDescent="0.3">
      <c r="A156" s="14"/>
    </row>
    <row r="157" spans="1:1" ht="18.75" x14ac:dyDescent="0.3">
      <c r="A157" s="14"/>
    </row>
    <row r="158" spans="1:1" ht="18.75" x14ac:dyDescent="0.3">
      <c r="A158" s="14"/>
    </row>
    <row r="159" spans="1:1" ht="18.75" x14ac:dyDescent="0.3">
      <c r="A159" s="14"/>
    </row>
    <row r="160" spans="1:1" ht="18.75" x14ac:dyDescent="0.3">
      <c r="A160" s="14"/>
    </row>
    <row r="161" spans="1:1" ht="18.75" x14ac:dyDescent="0.3">
      <c r="A161" s="14"/>
    </row>
    <row r="162" spans="1:1" ht="18.75" x14ac:dyDescent="0.3">
      <c r="A162" s="14"/>
    </row>
    <row r="163" spans="1:1" ht="18.75" x14ac:dyDescent="0.3">
      <c r="A163" s="14"/>
    </row>
    <row r="164" spans="1:1" ht="18.75" x14ac:dyDescent="0.3">
      <c r="A164" s="14"/>
    </row>
    <row r="165" spans="1:1" ht="18.75" x14ac:dyDescent="0.3">
      <c r="A165" s="14"/>
    </row>
    <row r="166" spans="1:1" ht="18.75" x14ac:dyDescent="0.3">
      <c r="A166" s="14"/>
    </row>
    <row r="167" spans="1:1" ht="18.75" x14ac:dyDescent="0.3">
      <c r="A167" s="14"/>
    </row>
    <row r="168" spans="1:1" ht="18.75" x14ac:dyDescent="0.3">
      <c r="A168" s="14"/>
    </row>
    <row r="169" spans="1:1" ht="18.75" x14ac:dyDescent="0.3">
      <c r="A169" s="14"/>
    </row>
    <row r="170" spans="1:1" ht="18.75" x14ac:dyDescent="0.3">
      <c r="A170" s="14"/>
    </row>
    <row r="171" spans="1:1" ht="18.75" x14ac:dyDescent="0.3">
      <c r="A171" s="14"/>
    </row>
    <row r="172" spans="1:1" ht="18.75" x14ac:dyDescent="0.3">
      <c r="A172" s="14"/>
    </row>
    <row r="173" spans="1:1" ht="18.75" x14ac:dyDescent="0.3">
      <c r="A173" s="14"/>
    </row>
    <row r="174" spans="1:1" ht="18.75" x14ac:dyDescent="0.3">
      <c r="A174" s="14"/>
    </row>
    <row r="175" spans="1:1" ht="18.75" x14ac:dyDescent="0.3">
      <c r="A175" s="14"/>
    </row>
    <row r="176" spans="1:1" ht="18.75" x14ac:dyDescent="0.3">
      <c r="A176" s="14"/>
    </row>
    <row r="177" spans="1:1" ht="18.75" x14ac:dyDescent="0.3">
      <c r="A177" s="14"/>
    </row>
    <row r="178" spans="1:1" ht="18.75" x14ac:dyDescent="0.3">
      <c r="A178" s="14"/>
    </row>
    <row r="179" spans="1:1" ht="18.75" x14ac:dyDescent="0.3">
      <c r="A179" s="14"/>
    </row>
    <row r="180" spans="1:1" ht="18.75" x14ac:dyDescent="0.3">
      <c r="A180" s="14"/>
    </row>
    <row r="181" spans="1:1" ht="18.75" x14ac:dyDescent="0.3">
      <c r="A181" s="14"/>
    </row>
    <row r="182" spans="1:1" ht="18.75" x14ac:dyDescent="0.3">
      <c r="A182" s="14"/>
    </row>
    <row r="183" spans="1:1" ht="18.75" x14ac:dyDescent="0.3">
      <c r="A183" s="14"/>
    </row>
    <row r="184" spans="1:1" ht="18.75" x14ac:dyDescent="0.3">
      <c r="A184" s="14"/>
    </row>
    <row r="185" spans="1:1" ht="18.75" x14ac:dyDescent="0.3">
      <c r="A185" s="14"/>
    </row>
    <row r="186" spans="1:1" ht="18.75" x14ac:dyDescent="0.3">
      <c r="A186" s="14"/>
    </row>
    <row r="187" spans="1:1" ht="18.75" x14ac:dyDescent="0.3">
      <c r="A187" s="14"/>
    </row>
    <row r="188" spans="1:1" ht="18.75" x14ac:dyDescent="0.3">
      <c r="A188" s="14"/>
    </row>
    <row r="189" spans="1:1" ht="18.75" x14ac:dyDescent="0.3">
      <c r="A189" s="14"/>
    </row>
    <row r="190" spans="1:1" ht="18.75" x14ac:dyDescent="0.3">
      <c r="A190" s="14"/>
    </row>
    <row r="191" spans="1:1" ht="18.75" x14ac:dyDescent="0.3">
      <c r="A191" s="14"/>
    </row>
    <row r="192" spans="1:1" ht="18.75" x14ac:dyDescent="0.3">
      <c r="A192" s="14"/>
    </row>
    <row r="193" spans="1:1" ht="18.75" x14ac:dyDescent="0.3">
      <c r="A193" s="14"/>
    </row>
    <row r="194" spans="1:1" ht="18.75" x14ac:dyDescent="0.3">
      <c r="A194" s="14"/>
    </row>
    <row r="195" spans="1:1" ht="18.75" x14ac:dyDescent="0.3">
      <c r="A195" s="14"/>
    </row>
    <row r="196" spans="1:1" ht="18.75" x14ac:dyDescent="0.3">
      <c r="A196" s="14"/>
    </row>
    <row r="197" spans="1:1" ht="18.75" x14ac:dyDescent="0.3">
      <c r="A197" s="14"/>
    </row>
    <row r="198" spans="1:1" ht="18.75" x14ac:dyDescent="0.3">
      <c r="A198" s="14"/>
    </row>
    <row r="199" spans="1:1" ht="18.75" x14ac:dyDescent="0.3">
      <c r="A199" s="14"/>
    </row>
    <row r="200" spans="1:1" ht="18.75" x14ac:dyDescent="0.3">
      <c r="A200" s="14"/>
    </row>
    <row r="201" spans="1:1" ht="18.75" x14ac:dyDescent="0.3">
      <c r="A201" s="14"/>
    </row>
    <row r="202" spans="1:1" ht="18.75" x14ac:dyDescent="0.3">
      <c r="A202" s="14"/>
    </row>
    <row r="203" spans="1:1" ht="18.75" x14ac:dyDescent="0.3">
      <c r="A203" s="14"/>
    </row>
    <row r="204" spans="1:1" ht="18.75" x14ac:dyDescent="0.3">
      <c r="A204" s="14"/>
    </row>
    <row r="205" spans="1:1" ht="18.75" x14ac:dyDescent="0.3">
      <c r="A205" s="14"/>
    </row>
    <row r="206" spans="1:1" ht="18.75" x14ac:dyDescent="0.3">
      <c r="A206" s="14"/>
    </row>
    <row r="207" spans="1:1" ht="18.75" x14ac:dyDescent="0.3">
      <c r="A207" s="14"/>
    </row>
    <row r="208" spans="1:1" ht="18.75" x14ac:dyDescent="0.3">
      <c r="A208" s="14"/>
    </row>
    <row r="209" spans="1:1" ht="18.75" x14ac:dyDescent="0.3">
      <c r="A209" s="14"/>
    </row>
    <row r="210" spans="1:1" ht="18.75" x14ac:dyDescent="0.3">
      <c r="A210" s="14"/>
    </row>
    <row r="211" spans="1:1" ht="18.75" x14ac:dyDescent="0.3">
      <c r="A211" s="14"/>
    </row>
    <row r="212" spans="1:1" ht="18.75" x14ac:dyDescent="0.3">
      <c r="A212" s="14"/>
    </row>
    <row r="213" spans="1:1" ht="18.75" x14ac:dyDescent="0.3">
      <c r="A213" s="14"/>
    </row>
    <row r="214" spans="1:1" ht="18.75" x14ac:dyDescent="0.3">
      <c r="A214" s="14"/>
    </row>
    <row r="215" spans="1:1" ht="18.75" x14ac:dyDescent="0.3">
      <c r="A215" s="14"/>
    </row>
    <row r="216" spans="1:1" ht="18.75" x14ac:dyDescent="0.3">
      <c r="A216" s="14"/>
    </row>
    <row r="217" spans="1:1" ht="18.75" x14ac:dyDescent="0.3">
      <c r="A217" s="14"/>
    </row>
    <row r="218" spans="1:1" ht="18.75" x14ac:dyDescent="0.3">
      <c r="A218" s="14"/>
    </row>
    <row r="219" spans="1:1" ht="18.75" x14ac:dyDescent="0.3">
      <c r="A219" s="14"/>
    </row>
    <row r="220" spans="1:1" ht="18.75" x14ac:dyDescent="0.3">
      <c r="A220" s="14"/>
    </row>
    <row r="221" spans="1:1" ht="18.75" x14ac:dyDescent="0.3">
      <c r="A221" s="14"/>
    </row>
    <row r="222" spans="1:1" ht="18.75" x14ac:dyDescent="0.3">
      <c r="A222" s="14"/>
    </row>
    <row r="223" spans="1:1" ht="18.75" x14ac:dyDescent="0.3">
      <c r="A223" s="14"/>
    </row>
    <row r="224" spans="1:1" ht="18.75" x14ac:dyDescent="0.3">
      <c r="A224" s="14"/>
    </row>
    <row r="225" spans="1:1" ht="18.75" x14ac:dyDescent="0.3">
      <c r="A225" s="14"/>
    </row>
    <row r="226" spans="1:1" ht="18.75" x14ac:dyDescent="0.3">
      <c r="A226" s="14"/>
    </row>
    <row r="227" spans="1:1" ht="18.75" x14ac:dyDescent="0.3">
      <c r="A227" s="14"/>
    </row>
    <row r="228" spans="1:1" ht="18.75" x14ac:dyDescent="0.3">
      <c r="A228" s="14"/>
    </row>
    <row r="229" spans="1:1" ht="18.75" x14ac:dyDescent="0.3">
      <c r="A229" s="14"/>
    </row>
    <row r="230" spans="1:1" ht="18.75" x14ac:dyDescent="0.3">
      <c r="A230" s="14"/>
    </row>
    <row r="231" spans="1:1" ht="18.75" x14ac:dyDescent="0.3">
      <c r="A231" s="14"/>
    </row>
    <row r="232" spans="1:1" ht="18.75" x14ac:dyDescent="0.3">
      <c r="A232" s="14"/>
    </row>
    <row r="233" spans="1:1" ht="18.75" x14ac:dyDescent="0.3">
      <c r="A233" s="14"/>
    </row>
    <row r="234" spans="1:1" ht="18.75" x14ac:dyDescent="0.3">
      <c r="A234" s="14"/>
    </row>
    <row r="235" spans="1:1" ht="18.75" x14ac:dyDescent="0.3">
      <c r="A235" s="14"/>
    </row>
    <row r="236" spans="1:1" ht="18.75" x14ac:dyDescent="0.3">
      <c r="A236" s="14"/>
    </row>
    <row r="237" spans="1:1" ht="18.75" x14ac:dyDescent="0.3">
      <c r="A237" s="14"/>
    </row>
    <row r="238" spans="1:1" ht="18.75" x14ac:dyDescent="0.3">
      <c r="A238" s="14"/>
    </row>
    <row r="239" spans="1:1" ht="18.75" x14ac:dyDescent="0.3">
      <c r="A239" s="14"/>
    </row>
    <row r="240" spans="1:1" ht="18.75" x14ac:dyDescent="0.3">
      <c r="A240" s="14"/>
    </row>
    <row r="241" spans="1:1" ht="18.75" x14ac:dyDescent="0.3">
      <c r="A241" s="14"/>
    </row>
    <row r="242" spans="1:1" ht="18.75" x14ac:dyDescent="0.3">
      <c r="A242" s="14"/>
    </row>
    <row r="243" spans="1:1" ht="18.75" x14ac:dyDescent="0.3">
      <c r="A243" s="14"/>
    </row>
    <row r="244" spans="1:1" ht="18.75" x14ac:dyDescent="0.3">
      <c r="A244" s="14"/>
    </row>
    <row r="245" spans="1:1" ht="18.75" x14ac:dyDescent="0.3">
      <c r="A245" s="14"/>
    </row>
    <row r="246" spans="1:1" ht="18.75" x14ac:dyDescent="0.3">
      <c r="A246" s="14"/>
    </row>
    <row r="247" spans="1:1" ht="18.75" x14ac:dyDescent="0.3">
      <c r="A247" s="14"/>
    </row>
    <row r="248" spans="1:1" ht="18.75" x14ac:dyDescent="0.3">
      <c r="A248" s="14"/>
    </row>
    <row r="249" spans="1:1" ht="18.75" x14ac:dyDescent="0.3">
      <c r="A249" s="14"/>
    </row>
    <row r="250" spans="1:1" ht="18.75" x14ac:dyDescent="0.3">
      <c r="A250" s="14"/>
    </row>
    <row r="251" spans="1:1" ht="18.75" x14ac:dyDescent="0.3">
      <c r="A251" s="14"/>
    </row>
    <row r="252" spans="1:1" ht="18.75" x14ac:dyDescent="0.3">
      <c r="A252" s="14"/>
    </row>
    <row r="253" spans="1:1" ht="18.75" x14ac:dyDescent="0.3">
      <c r="A253" s="14"/>
    </row>
    <row r="254" spans="1:1" ht="18.75" x14ac:dyDescent="0.3">
      <c r="A254" s="14"/>
    </row>
    <row r="255" spans="1:1" ht="18.75" x14ac:dyDescent="0.3">
      <c r="A255" s="14"/>
    </row>
    <row r="256" spans="1:1" ht="18.75" x14ac:dyDescent="0.3">
      <c r="A256" s="14"/>
    </row>
    <row r="257" spans="1:1" ht="18.75" x14ac:dyDescent="0.3">
      <c r="A257" s="14"/>
    </row>
    <row r="258" spans="1:1" ht="18.75" x14ac:dyDescent="0.3">
      <c r="A258" s="14"/>
    </row>
    <row r="259" spans="1:1" ht="18.75" x14ac:dyDescent="0.3">
      <c r="A259" s="14"/>
    </row>
    <row r="260" spans="1:1" ht="18.75" x14ac:dyDescent="0.3">
      <c r="A260" s="14"/>
    </row>
    <row r="261" spans="1:1" ht="18.75" x14ac:dyDescent="0.3">
      <c r="A261" s="14"/>
    </row>
    <row r="262" spans="1:1" ht="18.75" x14ac:dyDescent="0.3">
      <c r="A262" s="14"/>
    </row>
    <row r="263" spans="1:1" ht="18.75" x14ac:dyDescent="0.3">
      <c r="A263" s="14"/>
    </row>
    <row r="264" spans="1:1" ht="18.75" x14ac:dyDescent="0.3">
      <c r="A264" s="14"/>
    </row>
    <row r="265" spans="1:1" ht="18.75" x14ac:dyDescent="0.3">
      <c r="A265" s="14"/>
    </row>
    <row r="266" spans="1:1" ht="18.75" x14ac:dyDescent="0.3">
      <c r="A266" s="14"/>
    </row>
    <row r="267" spans="1:1" ht="18.75" x14ac:dyDescent="0.3">
      <c r="A267" s="14"/>
    </row>
    <row r="268" spans="1:1" ht="18.75" x14ac:dyDescent="0.3">
      <c r="A268" s="14"/>
    </row>
    <row r="269" spans="1:1" ht="18.75" x14ac:dyDescent="0.3">
      <c r="A269" s="14"/>
    </row>
    <row r="270" spans="1:1" ht="18.75" x14ac:dyDescent="0.3">
      <c r="A270" s="14"/>
    </row>
    <row r="271" spans="1:1" ht="18.75" x14ac:dyDescent="0.3">
      <c r="A271" s="14"/>
    </row>
    <row r="272" spans="1:1" ht="18.75" x14ac:dyDescent="0.3">
      <c r="A272" s="14"/>
    </row>
    <row r="273" spans="1:1" ht="18.75" x14ac:dyDescent="0.3">
      <c r="A273" s="14"/>
    </row>
    <row r="274" spans="1:1" ht="18.75" x14ac:dyDescent="0.3">
      <c r="A274" s="14"/>
    </row>
    <row r="275" spans="1:1" ht="18.75" x14ac:dyDescent="0.3">
      <c r="A275" s="14"/>
    </row>
    <row r="276" spans="1:1" ht="18.75" x14ac:dyDescent="0.3">
      <c r="A276" s="14"/>
    </row>
    <row r="277" spans="1:1" ht="18.75" x14ac:dyDescent="0.3">
      <c r="A277" s="14"/>
    </row>
    <row r="278" spans="1:1" ht="18.75" x14ac:dyDescent="0.3">
      <c r="A278" s="14"/>
    </row>
    <row r="279" spans="1:1" ht="18.75" x14ac:dyDescent="0.3">
      <c r="A279" s="14"/>
    </row>
    <row r="280" spans="1:1" ht="18.75" x14ac:dyDescent="0.3">
      <c r="A280" s="14"/>
    </row>
    <row r="281" spans="1:1" ht="18.75" x14ac:dyDescent="0.3">
      <c r="A281" s="14"/>
    </row>
    <row r="282" spans="1:1" ht="18.75" x14ac:dyDescent="0.3">
      <c r="A282" s="14"/>
    </row>
    <row r="283" spans="1:1" ht="18.75" x14ac:dyDescent="0.3">
      <c r="A283" s="14"/>
    </row>
    <row r="284" spans="1:1" ht="18.75" x14ac:dyDescent="0.3">
      <c r="A284" s="14"/>
    </row>
    <row r="285" spans="1:1" ht="18.75" x14ac:dyDescent="0.3">
      <c r="A285" s="14"/>
    </row>
    <row r="286" spans="1:1" ht="18.75" x14ac:dyDescent="0.3">
      <c r="A286" s="14"/>
    </row>
    <row r="287" spans="1:1" ht="18.75" x14ac:dyDescent="0.3">
      <c r="A287" s="14"/>
    </row>
    <row r="288" spans="1:1" ht="18.75" x14ac:dyDescent="0.3">
      <c r="A288" s="14"/>
    </row>
    <row r="289" spans="1:1" ht="18.75" x14ac:dyDescent="0.3">
      <c r="A289" s="14"/>
    </row>
    <row r="290" spans="1:1" ht="18.75" x14ac:dyDescent="0.3">
      <c r="A290" s="14"/>
    </row>
    <row r="291" spans="1:1" ht="18.75" x14ac:dyDescent="0.3">
      <c r="A291" s="14"/>
    </row>
    <row r="292" spans="1:1" ht="18.75" x14ac:dyDescent="0.3">
      <c r="A292" s="14"/>
    </row>
    <row r="293" spans="1:1" ht="18.75" x14ac:dyDescent="0.3">
      <c r="A293" s="14"/>
    </row>
    <row r="294" spans="1:1" ht="18.75" x14ac:dyDescent="0.3">
      <c r="A294" s="14"/>
    </row>
    <row r="295" spans="1:1" ht="18.75" x14ac:dyDescent="0.3">
      <c r="A295" s="14"/>
    </row>
    <row r="296" spans="1:1" ht="18.75" x14ac:dyDescent="0.3">
      <c r="A296" s="14"/>
    </row>
    <row r="297" spans="1:1" ht="18.75" x14ac:dyDescent="0.3">
      <c r="A297" s="14"/>
    </row>
    <row r="298" spans="1:1" ht="18.75" x14ac:dyDescent="0.3">
      <c r="A298" s="14"/>
    </row>
    <row r="299" spans="1:1" ht="18.75" x14ac:dyDescent="0.3">
      <c r="A299" s="14"/>
    </row>
    <row r="300" spans="1:1" ht="18.75" x14ac:dyDescent="0.3">
      <c r="A300" s="14"/>
    </row>
    <row r="301" spans="1:1" ht="18.75" x14ac:dyDescent="0.3">
      <c r="A301" s="14"/>
    </row>
    <row r="302" spans="1:1" ht="18.75" x14ac:dyDescent="0.3">
      <c r="A302" s="14"/>
    </row>
    <row r="303" spans="1:1" ht="18.75" x14ac:dyDescent="0.3">
      <c r="A303" s="14"/>
    </row>
    <row r="304" spans="1:1" ht="18.75" x14ac:dyDescent="0.3">
      <c r="A304" s="14"/>
    </row>
    <row r="305" spans="1:1" ht="18.75" x14ac:dyDescent="0.3">
      <c r="A305" s="14"/>
    </row>
    <row r="306" spans="1:1" ht="18.75" x14ac:dyDescent="0.3">
      <c r="A306" s="14"/>
    </row>
    <row r="307" spans="1:1" ht="18.75" x14ac:dyDescent="0.3">
      <c r="A307" s="14"/>
    </row>
    <row r="308" spans="1:1" ht="18.75" x14ac:dyDescent="0.3">
      <c r="A308" s="14"/>
    </row>
    <row r="309" spans="1:1" ht="18.75" x14ac:dyDescent="0.3">
      <c r="A309" s="14"/>
    </row>
    <row r="310" spans="1:1" ht="18.75" x14ac:dyDescent="0.3">
      <c r="A310" s="14"/>
    </row>
    <row r="311" spans="1:1" ht="18.75" x14ac:dyDescent="0.3">
      <c r="A311" s="14"/>
    </row>
    <row r="312" spans="1:1" ht="18.75" x14ac:dyDescent="0.3">
      <c r="A312" s="14"/>
    </row>
    <row r="313" spans="1:1" ht="18.75" x14ac:dyDescent="0.3">
      <c r="A313" s="14"/>
    </row>
    <row r="314" spans="1:1" ht="18.75" x14ac:dyDescent="0.3">
      <c r="A314" s="14"/>
    </row>
    <row r="315" spans="1:1" ht="18.75" x14ac:dyDescent="0.3">
      <c r="A315" s="14"/>
    </row>
    <row r="316" spans="1:1" ht="18.75" x14ac:dyDescent="0.3">
      <c r="A316" s="14"/>
    </row>
    <row r="317" spans="1:1" ht="18.75" x14ac:dyDescent="0.3">
      <c r="A317" s="14"/>
    </row>
    <row r="318" spans="1:1" ht="18.75" x14ac:dyDescent="0.3">
      <c r="A318" s="14"/>
    </row>
    <row r="319" spans="1:1" ht="18.75" x14ac:dyDescent="0.3">
      <c r="A319" s="14"/>
    </row>
    <row r="320" spans="1:1" ht="18.75" x14ac:dyDescent="0.3">
      <c r="A320" s="14"/>
    </row>
    <row r="321" spans="1:1" ht="18.75" x14ac:dyDescent="0.3">
      <c r="A321" s="14"/>
    </row>
    <row r="322" spans="1:1" ht="18.75" x14ac:dyDescent="0.3">
      <c r="A322" s="14"/>
    </row>
    <row r="323" spans="1:1" ht="18.75" x14ac:dyDescent="0.3">
      <c r="A323" s="14"/>
    </row>
    <row r="324" spans="1:1" ht="18.75" x14ac:dyDescent="0.3">
      <c r="A324" s="14"/>
    </row>
    <row r="325" spans="1:1" ht="18.75" x14ac:dyDescent="0.3">
      <c r="A325" s="14"/>
    </row>
    <row r="326" spans="1:1" ht="18.75" x14ac:dyDescent="0.3">
      <c r="A326" s="14"/>
    </row>
    <row r="327" spans="1:1" ht="18.75" x14ac:dyDescent="0.3">
      <c r="A327" s="14"/>
    </row>
    <row r="328" spans="1:1" ht="18.75" x14ac:dyDescent="0.3">
      <c r="A328" s="14"/>
    </row>
    <row r="329" spans="1:1" ht="18.75" x14ac:dyDescent="0.3">
      <c r="A329" s="14"/>
    </row>
    <row r="330" spans="1:1" ht="18.75" x14ac:dyDescent="0.3">
      <c r="A330" s="14"/>
    </row>
    <row r="331" spans="1:1" ht="18.75" x14ac:dyDescent="0.3">
      <c r="A331" s="14"/>
    </row>
    <row r="332" spans="1:1" ht="18.75" x14ac:dyDescent="0.3">
      <c r="A332" s="14"/>
    </row>
    <row r="333" spans="1:1" ht="18.75" x14ac:dyDescent="0.3">
      <c r="A333" s="14"/>
    </row>
    <row r="334" spans="1:1" ht="18.75" x14ac:dyDescent="0.3">
      <c r="A334" s="14"/>
    </row>
    <row r="335" spans="1:1" ht="18.75" x14ac:dyDescent="0.3">
      <c r="A335" s="14"/>
    </row>
    <row r="336" spans="1:1" ht="18.75" x14ac:dyDescent="0.3">
      <c r="A336" s="14"/>
    </row>
    <row r="337" spans="1:1" ht="18.75" x14ac:dyDescent="0.3">
      <c r="A337" s="14"/>
    </row>
    <row r="338" spans="1:1" ht="18.75" x14ac:dyDescent="0.3">
      <c r="A338" s="14"/>
    </row>
    <row r="339" spans="1:1" ht="18.75" x14ac:dyDescent="0.3">
      <c r="A339" s="14"/>
    </row>
    <row r="340" spans="1:1" ht="18.75" x14ac:dyDescent="0.3">
      <c r="A340" s="14"/>
    </row>
    <row r="341" spans="1:1" ht="18.75" x14ac:dyDescent="0.3">
      <c r="A341" s="14"/>
    </row>
    <row r="342" spans="1:1" ht="18.75" x14ac:dyDescent="0.3">
      <c r="A342" s="14"/>
    </row>
    <row r="343" spans="1:1" ht="18.75" x14ac:dyDescent="0.3">
      <c r="A343" s="14"/>
    </row>
    <row r="344" spans="1:1" ht="18.75" x14ac:dyDescent="0.3">
      <c r="A344" s="14"/>
    </row>
    <row r="345" spans="1:1" ht="18.75" x14ac:dyDescent="0.3">
      <c r="A345" s="14"/>
    </row>
    <row r="346" spans="1:1" ht="18.75" x14ac:dyDescent="0.3">
      <c r="A346" s="14"/>
    </row>
    <row r="347" spans="1:1" ht="18.75" x14ac:dyDescent="0.3">
      <c r="A347" s="14"/>
    </row>
    <row r="348" spans="1:1" ht="18.75" x14ac:dyDescent="0.3">
      <c r="A348" s="14"/>
    </row>
    <row r="349" spans="1:1" ht="18.75" x14ac:dyDescent="0.3">
      <c r="A349" s="14"/>
    </row>
    <row r="350" spans="1:1" ht="18.75" x14ac:dyDescent="0.3">
      <c r="A350" s="14"/>
    </row>
    <row r="351" spans="1:1" ht="18.75" x14ac:dyDescent="0.3">
      <c r="A351" s="14"/>
    </row>
    <row r="352" spans="1:1" ht="18.75" x14ac:dyDescent="0.3">
      <c r="A352" s="14"/>
    </row>
    <row r="353" spans="1:1" ht="18.75" x14ac:dyDescent="0.3">
      <c r="A353" s="14"/>
    </row>
    <row r="354" spans="1:1" ht="18.75" x14ac:dyDescent="0.3">
      <c r="A354" s="14"/>
    </row>
    <row r="355" spans="1:1" ht="18.75" x14ac:dyDescent="0.3">
      <c r="A355" s="14"/>
    </row>
    <row r="356" spans="1:1" ht="18.75" x14ac:dyDescent="0.3">
      <c r="A356" s="14"/>
    </row>
    <row r="357" spans="1:1" ht="18.75" x14ac:dyDescent="0.3">
      <c r="A357" s="14"/>
    </row>
    <row r="358" spans="1:1" ht="18.75" x14ac:dyDescent="0.3">
      <c r="A358" s="14"/>
    </row>
    <row r="359" spans="1:1" ht="18.75" x14ac:dyDescent="0.3">
      <c r="A359" s="14"/>
    </row>
    <row r="360" spans="1:1" ht="18.75" x14ac:dyDescent="0.3">
      <c r="A360" s="14"/>
    </row>
    <row r="361" spans="1:1" ht="18.75" x14ac:dyDescent="0.3">
      <c r="A361" s="14"/>
    </row>
    <row r="362" spans="1:1" ht="18.75" x14ac:dyDescent="0.3">
      <c r="A362" s="14"/>
    </row>
    <row r="363" spans="1:1" ht="18.75" x14ac:dyDescent="0.3">
      <c r="A363" s="14"/>
    </row>
    <row r="364" spans="1:1" ht="18.75" x14ac:dyDescent="0.3">
      <c r="A364" s="14"/>
    </row>
    <row r="365" spans="1:1" ht="18.75" x14ac:dyDescent="0.3">
      <c r="A365" s="14"/>
    </row>
    <row r="366" spans="1:1" ht="18.75" x14ac:dyDescent="0.3">
      <c r="A366" s="14"/>
    </row>
    <row r="367" spans="1:1" ht="18.75" x14ac:dyDescent="0.3">
      <c r="A367" s="14"/>
    </row>
    <row r="368" spans="1:1" ht="18.75" x14ac:dyDescent="0.3">
      <c r="A368" s="14"/>
    </row>
    <row r="369" spans="1:1" ht="18.75" x14ac:dyDescent="0.3">
      <c r="A369" s="14"/>
    </row>
    <row r="370" spans="1:1" ht="18.75" x14ac:dyDescent="0.3">
      <c r="A370" s="14"/>
    </row>
    <row r="371" spans="1:1" ht="18.75" x14ac:dyDescent="0.3">
      <c r="A371" s="14"/>
    </row>
    <row r="372" spans="1:1" ht="18.75" x14ac:dyDescent="0.3">
      <c r="A372" s="14"/>
    </row>
    <row r="373" spans="1:1" ht="18.75" x14ac:dyDescent="0.3">
      <c r="A373" s="14"/>
    </row>
    <row r="374" spans="1:1" ht="18.75" x14ac:dyDescent="0.3">
      <c r="A374" s="14"/>
    </row>
    <row r="375" spans="1:1" ht="18.75" x14ac:dyDescent="0.3">
      <c r="A375" s="14"/>
    </row>
    <row r="376" spans="1:1" ht="18.75" x14ac:dyDescent="0.3">
      <c r="A376" s="14"/>
    </row>
    <row r="377" spans="1:1" ht="18.75" x14ac:dyDescent="0.3">
      <c r="A377" s="14"/>
    </row>
    <row r="378" spans="1:1" ht="18.75" x14ac:dyDescent="0.3">
      <c r="A378" s="14"/>
    </row>
    <row r="379" spans="1:1" ht="18.75" x14ac:dyDescent="0.3">
      <c r="A379" s="14"/>
    </row>
    <row r="380" spans="1:1" ht="18.75" x14ac:dyDescent="0.3">
      <c r="A380" s="14"/>
    </row>
    <row r="381" spans="1:1" ht="18.75" x14ac:dyDescent="0.3">
      <c r="A381" s="14"/>
    </row>
    <row r="382" spans="1:1" ht="18.75" x14ac:dyDescent="0.3">
      <c r="A382" s="14"/>
    </row>
    <row r="383" spans="1:1" ht="18.75" x14ac:dyDescent="0.3">
      <c r="A383" s="14"/>
    </row>
    <row r="384" spans="1:1" ht="18.75" x14ac:dyDescent="0.3">
      <c r="A384" s="14"/>
    </row>
    <row r="385" spans="1:1" ht="18.75" x14ac:dyDescent="0.3">
      <c r="A385" s="14"/>
    </row>
    <row r="386" spans="1:1" ht="18.75" x14ac:dyDescent="0.3">
      <c r="A386" s="14"/>
    </row>
    <row r="387" spans="1:1" ht="18.75" x14ac:dyDescent="0.3">
      <c r="A387" s="14"/>
    </row>
    <row r="388" spans="1:1" ht="18.75" x14ac:dyDescent="0.3">
      <c r="A388" s="14"/>
    </row>
    <row r="389" spans="1:1" ht="18.75" x14ac:dyDescent="0.3">
      <c r="A389" s="14"/>
    </row>
    <row r="390" spans="1:1" ht="18.75" x14ac:dyDescent="0.3">
      <c r="A390" s="14"/>
    </row>
    <row r="391" spans="1:1" ht="18.75" x14ac:dyDescent="0.3">
      <c r="A391" s="14"/>
    </row>
    <row r="392" spans="1:1" ht="18.75" x14ac:dyDescent="0.3">
      <c r="A392" s="14"/>
    </row>
    <row r="393" spans="1:1" ht="18.75" x14ac:dyDescent="0.3">
      <c r="A393" s="14"/>
    </row>
    <row r="394" spans="1:1" ht="18.75" x14ac:dyDescent="0.3">
      <c r="A394" s="14"/>
    </row>
    <row r="395" spans="1:1" ht="18.75" x14ac:dyDescent="0.3">
      <c r="A395" s="14"/>
    </row>
    <row r="396" spans="1:1" ht="18.75" x14ac:dyDescent="0.3">
      <c r="A396" s="14"/>
    </row>
    <row r="397" spans="1:1" ht="18.75" x14ac:dyDescent="0.3">
      <c r="A397" s="14"/>
    </row>
    <row r="398" spans="1:1" ht="18.75" x14ac:dyDescent="0.3">
      <c r="A398" s="14"/>
    </row>
    <row r="399" spans="1:1" ht="18.75" x14ac:dyDescent="0.3">
      <c r="A399" s="14"/>
    </row>
    <row r="400" spans="1:1" ht="18.75" x14ac:dyDescent="0.3">
      <c r="A400" s="14"/>
    </row>
    <row r="401" spans="1:1" ht="18.75" x14ac:dyDescent="0.3">
      <c r="A401" s="14"/>
    </row>
    <row r="402" spans="1:1" ht="18.75" x14ac:dyDescent="0.3">
      <c r="A402" s="14"/>
    </row>
    <row r="403" spans="1:1" ht="18.75" x14ac:dyDescent="0.3">
      <c r="A403" s="14"/>
    </row>
    <row r="404" spans="1:1" ht="18.75" x14ac:dyDescent="0.3">
      <c r="A404" s="14"/>
    </row>
    <row r="405" spans="1:1" ht="18.75" x14ac:dyDescent="0.3">
      <c r="A405" s="14"/>
    </row>
    <row r="406" spans="1:1" ht="18.75" x14ac:dyDescent="0.3">
      <c r="A406" s="14"/>
    </row>
    <row r="407" spans="1:1" ht="18.75" x14ac:dyDescent="0.3">
      <c r="A407" s="14"/>
    </row>
    <row r="408" spans="1:1" ht="18.75" x14ac:dyDescent="0.3">
      <c r="A408" s="14"/>
    </row>
    <row r="409" spans="1:1" ht="18.75" x14ac:dyDescent="0.3">
      <c r="A409" s="14"/>
    </row>
    <row r="410" spans="1:1" ht="18.75" x14ac:dyDescent="0.3">
      <c r="A410" s="14"/>
    </row>
    <row r="411" spans="1:1" ht="18.75" x14ac:dyDescent="0.3">
      <c r="A411" s="14"/>
    </row>
    <row r="412" spans="1:1" ht="18.75" x14ac:dyDescent="0.3">
      <c r="A412" s="14"/>
    </row>
    <row r="413" spans="1:1" ht="18.75" x14ac:dyDescent="0.3">
      <c r="A413" s="14"/>
    </row>
    <row r="414" spans="1:1" ht="18.75" x14ac:dyDescent="0.3">
      <c r="A414" s="14"/>
    </row>
    <row r="415" spans="1:1" ht="18.75" x14ac:dyDescent="0.3">
      <c r="A415" s="14"/>
    </row>
    <row r="416" spans="1:1" ht="18.75" x14ac:dyDescent="0.3">
      <c r="A416" s="14"/>
    </row>
    <row r="417" spans="1:1" ht="18.75" x14ac:dyDescent="0.3">
      <c r="A417" s="14"/>
    </row>
    <row r="418" spans="1:1" ht="18.75" x14ac:dyDescent="0.3">
      <c r="A418" s="14"/>
    </row>
    <row r="419" spans="1:1" ht="18.75" x14ac:dyDescent="0.3">
      <c r="A419" s="14"/>
    </row>
    <row r="420" spans="1:1" ht="18.75" x14ac:dyDescent="0.3">
      <c r="A420" s="14"/>
    </row>
    <row r="421" spans="1:1" ht="18.75" x14ac:dyDescent="0.3">
      <c r="A421" s="14"/>
    </row>
    <row r="422" spans="1:1" ht="18.75" x14ac:dyDescent="0.3">
      <c r="A422" s="14"/>
    </row>
    <row r="423" spans="1:1" ht="18.75" x14ac:dyDescent="0.3">
      <c r="A423" s="14"/>
    </row>
    <row r="424" spans="1:1" ht="18.75" x14ac:dyDescent="0.3">
      <c r="A424" s="14"/>
    </row>
    <row r="425" spans="1:1" ht="18.75" x14ac:dyDescent="0.3">
      <c r="A425" s="14"/>
    </row>
    <row r="426" spans="1:1" ht="18.75" x14ac:dyDescent="0.3">
      <c r="A426" s="14"/>
    </row>
    <row r="427" spans="1:1" ht="18.75" x14ac:dyDescent="0.3">
      <c r="A427" s="14"/>
    </row>
    <row r="428" spans="1:1" ht="18.75" x14ac:dyDescent="0.3">
      <c r="A428" s="14"/>
    </row>
    <row r="429" spans="1:1" ht="18.75" x14ac:dyDescent="0.3">
      <c r="A429" s="14"/>
    </row>
    <row r="430" spans="1:1" ht="18.75" x14ac:dyDescent="0.3">
      <c r="A430" s="14"/>
    </row>
    <row r="431" spans="1:1" ht="18.75" x14ac:dyDescent="0.3">
      <c r="A431" s="14"/>
    </row>
    <row r="432" spans="1:1" ht="18.75" x14ac:dyDescent="0.3">
      <c r="A432" s="14"/>
    </row>
    <row r="433" spans="1:1" ht="18.75" x14ac:dyDescent="0.3">
      <c r="A433" s="14"/>
    </row>
    <row r="434" spans="1:1" ht="18.75" x14ac:dyDescent="0.3">
      <c r="A434" s="14"/>
    </row>
    <row r="435" spans="1:1" ht="18.75" x14ac:dyDescent="0.3">
      <c r="A435" s="14"/>
    </row>
    <row r="436" spans="1:1" ht="18.75" x14ac:dyDescent="0.3">
      <c r="A436" s="14"/>
    </row>
    <row r="437" spans="1:1" ht="18.75" x14ac:dyDescent="0.3">
      <c r="A437" s="14"/>
    </row>
    <row r="438" spans="1:1" ht="18.75" x14ac:dyDescent="0.3">
      <c r="A438" s="14"/>
    </row>
    <row r="439" spans="1:1" ht="18.75" x14ac:dyDescent="0.3">
      <c r="A439" s="14"/>
    </row>
    <row r="440" spans="1:1" ht="18.75" x14ac:dyDescent="0.3">
      <c r="A440" s="14"/>
    </row>
    <row r="441" spans="1:1" ht="18.75" x14ac:dyDescent="0.3">
      <c r="A441" s="14"/>
    </row>
    <row r="442" spans="1:1" ht="18.75" x14ac:dyDescent="0.3">
      <c r="A442" s="14"/>
    </row>
    <row r="443" spans="1:1" ht="18.75" x14ac:dyDescent="0.3">
      <c r="A443" s="14"/>
    </row>
    <row r="444" spans="1:1" ht="18.75" x14ac:dyDescent="0.3">
      <c r="A444" s="14"/>
    </row>
    <row r="445" spans="1:1" ht="18.75" x14ac:dyDescent="0.3">
      <c r="A445" s="14"/>
    </row>
    <row r="446" spans="1:1" ht="18.75" x14ac:dyDescent="0.3">
      <c r="A446" s="14"/>
    </row>
    <row r="447" spans="1:1" ht="18.75" x14ac:dyDescent="0.3">
      <c r="A447" s="14"/>
    </row>
    <row r="448" spans="1:1" ht="18.75" x14ac:dyDescent="0.3">
      <c r="A448" s="14"/>
    </row>
    <row r="449" spans="1:1" ht="18.75" x14ac:dyDescent="0.3">
      <c r="A449" s="14"/>
    </row>
    <row r="450" spans="1:1" ht="18.75" x14ac:dyDescent="0.3">
      <c r="A450" s="14"/>
    </row>
    <row r="451" spans="1:1" ht="18.75" x14ac:dyDescent="0.3">
      <c r="A451" s="14"/>
    </row>
    <row r="452" spans="1:1" ht="18.75" x14ac:dyDescent="0.3">
      <c r="A452" s="14"/>
    </row>
    <row r="453" spans="1:1" ht="18.75" x14ac:dyDescent="0.3">
      <c r="A453" s="14"/>
    </row>
    <row r="454" spans="1:1" ht="18.75" x14ac:dyDescent="0.3">
      <c r="A454" s="14"/>
    </row>
    <row r="455" spans="1:1" ht="18.75" x14ac:dyDescent="0.3">
      <c r="A455" s="14"/>
    </row>
    <row r="456" spans="1:1" ht="18.75" x14ac:dyDescent="0.3">
      <c r="A456" s="14"/>
    </row>
    <row r="457" spans="1:1" ht="18.75" x14ac:dyDescent="0.3">
      <c r="A457" s="14"/>
    </row>
    <row r="458" spans="1:1" ht="18.75" x14ac:dyDescent="0.3">
      <c r="A458" s="14"/>
    </row>
    <row r="459" spans="1:1" ht="18.75" x14ac:dyDescent="0.3">
      <c r="A459" s="14"/>
    </row>
    <row r="460" spans="1:1" ht="18.75" x14ac:dyDescent="0.3">
      <c r="A460" s="14"/>
    </row>
    <row r="461" spans="1:1" ht="18.75" x14ac:dyDescent="0.3">
      <c r="A461" s="14"/>
    </row>
    <row r="462" spans="1:1" ht="18.75" x14ac:dyDescent="0.3">
      <c r="A462" s="14"/>
    </row>
    <row r="463" spans="1:1" ht="18.75" x14ac:dyDescent="0.3">
      <c r="A463" s="14"/>
    </row>
    <row r="464" spans="1:1" ht="18.75" x14ac:dyDescent="0.3">
      <c r="A464" s="14"/>
    </row>
    <row r="465" spans="1:1" ht="18.75" x14ac:dyDescent="0.3">
      <c r="A465" s="14"/>
    </row>
    <row r="466" spans="1:1" ht="18.75" x14ac:dyDescent="0.3">
      <c r="A466" s="14"/>
    </row>
    <row r="467" spans="1:1" ht="18.75" x14ac:dyDescent="0.3">
      <c r="A467" s="14"/>
    </row>
    <row r="468" spans="1:1" ht="18.75" x14ac:dyDescent="0.3">
      <c r="A468" s="14"/>
    </row>
    <row r="469" spans="1:1" ht="18.75" x14ac:dyDescent="0.3">
      <c r="A469" s="14"/>
    </row>
    <row r="470" spans="1:1" ht="18.75" x14ac:dyDescent="0.3">
      <c r="A470" s="14"/>
    </row>
    <row r="471" spans="1:1" ht="18.75" x14ac:dyDescent="0.3">
      <c r="A471" s="14"/>
    </row>
    <row r="472" spans="1:1" ht="18.75" x14ac:dyDescent="0.3">
      <c r="A472" s="14"/>
    </row>
    <row r="473" spans="1:1" ht="18.75" x14ac:dyDescent="0.3">
      <c r="A473" s="14"/>
    </row>
    <row r="474" spans="1:1" ht="18.75" x14ac:dyDescent="0.3">
      <c r="A474" s="14"/>
    </row>
    <row r="475" spans="1:1" ht="18.75" x14ac:dyDescent="0.3">
      <c r="A475" s="14"/>
    </row>
    <row r="476" spans="1:1" ht="18.75" x14ac:dyDescent="0.3">
      <c r="A476" s="14"/>
    </row>
    <row r="477" spans="1:1" ht="18.75" x14ac:dyDescent="0.3">
      <c r="A477" s="14"/>
    </row>
    <row r="478" spans="1:1" ht="18.75" x14ac:dyDescent="0.3">
      <c r="A478" s="14"/>
    </row>
    <row r="479" spans="1:1" ht="18.75" x14ac:dyDescent="0.3">
      <c r="A479" s="14"/>
    </row>
    <row r="480" spans="1:1" ht="18.75" x14ac:dyDescent="0.3">
      <c r="A480" s="14"/>
    </row>
    <row r="481" spans="1:1" ht="18.75" x14ac:dyDescent="0.3">
      <c r="A481" s="14"/>
    </row>
    <row r="482" spans="1:1" ht="18.75" x14ac:dyDescent="0.3">
      <c r="A482" s="14"/>
    </row>
    <row r="483" spans="1:1" ht="18.75" x14ac:dyDescent="0.3">
      <c r="A483" s="14"/>
    </row>
    <row r="484" spans="1:1" ht="18.75" x14ac:dyDescent="0.3">
      <c r="A484" s="14"/>
    </row>
    <row r="485" spans="1:1" ht="18.75" x14ac:dyDescent="0.3">
      <c r="A485" s="14"/>
    </row>
    <row r="486" spans="1:1" ht="18.75" x14ac:dyDescent="0.3">
      <c r="A486" s="14"/>
    </row>
    <row r="487" spans="1:1" ht="18.75" x14ac:dyDescent="0.3">
      <c r="A487" s="14"/>
    </row>
    <row r="488" spans="1:1" ht="18.75" x14ac:dyDescent="0.3">
      <c r="A488" s="14"/>
    </row>
    <row r="489" spans="1:1" ht="18.75" x14ac:dyDescent="0.3">
      <c r="A489" s="14"/>
    </row>
    <row r="490" spans="1:1" ht="18.75" x14ac:dyDescent="0.3">
      <c r="A490" s="14"/>
    </row>
    <row r="491" spans="1:1" ht="18.75" x14ac:dyDescent="0.3">
      <c r="A491" s="14"/>
    </row>
    <row r="492" spans="1:1" ht="18.75" x14ac:dyDescent="0.3">
      <c r="A492" s="14"/>
    </row>
    <row r="493" spans="1:1" ht="18.75" x14ac:dyDescent="0.3">
      <c r="A493" s="14"/>
    </row>
    <row r="494" spans="1:1" ht="18.75" x14ac:dyDescent="0.3">
      <c r="A494" s="14"/>
    </row>
    <row r="495" spans="1:1" ht="18.75" x14ac:dyDescent="0.3">
      <c r="A495" s="14"/>
    </row>
    <row r="496" spans="1:1" ht="18.75" x14ac:dyDescent="0.3">
      <c r="A496" s="14"/>
    </row>
    <row r="497" spans="1:1" ht="18.75" x14ac:dyDescent="0.3">
      <c r="A497" s="14"/>
    </row>
    <row r="498" spans="1:1" ht="18.75" x14ac:dyDescent="0.3">
      <c r="A498" s="14"/>
    </row>
    <row r="499" spans="1:1" ht="18.75" x14ac:dyDescent="0.3">
      <c r="A499" s="14"/>
    </row>
    <row r="500" spans="1:1" ht="18.75" x14ac:dyDescent="0.3">
      <c r="A500" s="14"/>
    </row>
    <row r="501" spans="1:1" ht="18.75" x14ac:dyDescent="0.3">
      <c r="A501" s="14"/>
    </row>
    <row r="502" spans="1:1" ht="18.75" x14ac:dyDescent="0.3">
      <c r="A502" s="14"/>
    </row>
    <row r="503" spans="1:1" ht="18.75" x14ac:dyDescent="0.3">
      <c r="A503" s="14"/>
    </row>
    <row r="504" spans="1:1" ht="18.75" x14ac:dyDescent="0.3">
      <c r="A504" s="14"/>
    </row>
    <row r="505" spans="1:1" ht="18.75" x14ac:dyDescent="0.3">
      <c r="A505" s="14"/>
    </row>
    <row r="506" spans="1:1" ht="18.75" x14ac:dyDescent="0.3">
      <c r="A506" s="14"/>
    </row>
    <row r="507" spans="1:1" ht="18.75" x14ac:dyDescent="0.3">
      <c r="A507" s="14"/>
    </row>
    <row r="508" spans="1:1" ht="18.75" x14ac:dyDescent="0.3">
      <c r="A508" s="14"/>
    </row>
    <row r="509" spans="1:1" ht="18.75" x14ac:dyDescent="0.3">
      <c r="A509" s="14"/>
    </row>
    <row r="510" spans="1:1" ht="18.75" x14ac:dyDescent="0.3">
      <c r="A510" s="14"/>
    </row>
    <row r="511" spans="1:1" ht="18.75" x14ac:dyDescent="0.3">
      <c r="A511" s="14"/>
    </row>
    <row r="512" spans="1:1" ht="18.75" x14ac:dyDescent="0.3">
      <c r="A512" s="14"/>
    </row>
    <row r="513" spans="1:1" ht="18.75" x14ac:dyDescent="0.3">
      <c r="A513" s="14"/>
    </row>
    <row r="514" spans="1:1" ht="18.75" x14ac:dyDescent="0.3">
      <c r="A514" s="14"/>
    </row>
    <row r="515" spans="1:1" ht="18.75" x14ac:dyDescent="0.3">
      <c r="A515" s="14"/>
    </row>
    <row r="516" spans="1:1" ht="18.75" x14ac:dyDescent="0.3">
      <c r="A516" s="14"/>
    </row>
    <row r="517" spans="1:1" ht="18.75" x14ac:dyDescent="0.3">
      <c r="A517" s="14"/>
    </row>
    <row r="518" spans="1:1" ht="18.75" x14ac:dyDescent="0.3">
      <c r="A518" s="14"/>
    </row>
    <row r="519" spans="1:1" ht="18.75" x14ac:dyDescent="0.3">
      <c r="A519" s="14"/>
    </row>
    <row r="520" spans="1:1" ht="18.75" x14ac:dyDescent="0.3">
      <c r="A520" s="14"/>
    </row>
    <row r="521" spans="1:1" ht="18.75" x14ac:dyDescent="0.3">
      <c r="A521" s="14"/>
    </row>
    <row r="522" spans="1:1" ht="18.75" x14ac:dyDescent="0.3">
      <c r="A522" s="14"/>
    </row>
    <row r="523" spans="1:1" ht="18.75" x14ac:dyDescent="0.3">
      <c r="A523" s="14"/>
    </row>
    <row r="524" spans="1:1" ht="18.75" x14ac:dyDescent="0.3">
      <c r="A524" s="14"/>
    </row>
    <row r="525" spans="1:1" ht="18.75" x14ac:dyDescent="0.3">
      <c r="A525" s="14"/>
    </row>
    <row r="526" spans="1:1" ht="18.75" x14ac:dyDescent="0.3">
      <c r="A526" s="14"/>
    </row>
    <row r="527" spans="1:1" ht="18.75" x14ac:dyDescent="0.3">
      <c r="A527" s="14"/>
    </row>
    <row r="528" spans="1:1" ht="18.75" x14ac:dyDescent="0.3">
      <c r="A528" s="14"/>
    </row>
    <row r="529" spans="1:1" ht="18.75" x14ac:dyDescent="0.3">
      <c r="A529" s="14"/>
    </row>
    <row r="530" spans="1:1" ht="18.75" x14ac:dyDescent="0.3">
      <c r="A530" s="14"/>
    </row>
    <row r="531" spans="1:1" ht="18.75" x14ac:dyDescent="0.3">
      <c r="A531" s="14"/>
    </row>
    <row r="532" spans="1:1" ht="18.75" x14ac:dyDescent="0.3">
      <c r="A532" s="14"/>
    </row>
    <row r="533" spans="1:1" ht="18.75" x14ac:dyDescent="0.3">
      <c r="A533" s="14"/>
    </row>
    <row r="534" spans="1:1" ht="18.75" x14ac:dyDescent="0.3">
      <c r="A534" s="14"/>
    </row>
    <row r="535" spans="1:1" ht="18.75" x14ac:dyDescent="0.3">
      <c r="A535" s="14"/>
    </row>
    <row r="536" spans="1:1" ht="18.75" x14ac:dyDescent="0.3">
      <c r="A536" s="14"/>
    </row>
    <row r="537" spans="1:1" ht="18.75" x14ac:dyDescent="0.3">
      <c r="A537" s="14"/>
    </row>
    <row r="538" spans="1:1" ht="18.75" x14ac:dyDescent="0.3">
      <c r="A538" s="14"/>
    </row>
    <row r="539" spans="1:1" ht="18.75" x14ac:dyDescent="0.3">
      <c r="A539" s="14"/>
    </row>
    <row r="540" spans="1:1" ht="18.75" x14ac:dyDescent="0.3">
      <c r="A540" s="14"/>
    </row>
    <row r="541" spans="1:1" ht="18.75" x14ac:dyDescent="0.3">
      <c r="A541" s="14"/>
    </row>
    <row r="542" spans="1:1" ht="18.75" x14ac:dyDescent="0.3">
      <c r="A542" s="14"/>
    </row>
    <row r="543" spans="1:1" ht="18.75" x14ac:dyDescent="0.3">
      <c r="A543" s="14"/>
    </row>
    <row r="544" spans="1:1" ht="18.75" x14ac:dyDescent="0.3">
      <c r="A544" s="14"/>
    </row>
    <row r="545" spans="1:1" ht="18.75" x14ac:dyDescent="0.3">
      <c r="A545" s="14"/>
    </row>
    <row r="546" spans="1:1" ht="18.75" x14ac:dyDescent="0.3">
      <c r="A546" s="14"/>
    </row>
    <row r="547" spans="1:1" ht="18.75" x14ac:dyDescent="0.3">
      <c r="A547" s="14"/>
    </row>
    <row r="548" spans="1:1" ht="18.75" x14ac:dyDescent="0.3">
      <c r="A548" s="14"/>
    </row>
    <row r="549" spans="1:1" ht="18.75" x14ac:dyDescent="0.3">
      <c r="A549" s="14"/>
    </row>
    <row r="550" spans="1:1" ht="18.75" x14ac:dyDescent="0.3">
      <c r="A550" s="14"/>
    </row>
    <row r="551" spans="1:1" ht="18.75" x14ac:dyDescent="0.3">
      <c r="A551" s="14"/>
    </row>
    <row r="552" spans="1:1" ht="18.75" x14ac:dyDescent="0.3">
      <c r="A552" s="14"/>
    </row>
    <row r="553" spans="1:1" ht="18.75" x14ac:dyDescent="0.3">
      <c r="A553" s="14"/>
    </row>
    <row r="554" spans="1:1" ht="18.75" x14ac:dyDescent="0.3">
      <c r="A554" s="14"/>
    </row>
    <row r="555" spans="1:1" ht="18.75" x14ac:dyDescent="0.3">
      <c r="A555" s="14"/>
    </row>
    <row r="556" spans="1:1" ht="18.75" x14ac:dyDescent="0.3">
      <c r="A556" s="14"/>
    </row>
    <row r="557" spans="1:1" ht="18.75" x14ac:dyDescent="0.3">
      <c r="A557" s="14"/>
    </row>
    <row r="558" spans="1:1" ht="18.75" x14ac:dyDescent="0.3">
      <c r="A558" s="14"/>
    </row>
    <row r="559" spans="1:1" ht="18.75" x14ac:dyDescent="0.3">
      <c r="A559" s="14"/>
    </row>
    <row r="560" spans="1:1" ht="18.75" x14ac:dyDescent="0.3">
      <c r="A560" s="14"/>
    </row>
    <row r="561" spans="1:1" ht="18.75" x14ac:dyDescent="0.3">
      <c r="A561" s="14"/>
    </row>
    <row r="562" spans="1:1" ht="18.75" x14ac:dyDescent="0.3">
      <c r="A562" s="14"/>
    </row>
    <row r="563" spans="1:1" ht="18.75" x14ac:dyDescent="0.3">
      <c r="A563" s="14"/>
    </row>
    <row r="564" spans="1:1" ht="18.75" x14ac:dyDescent="0.3">
      <c r="A564" s="14"/>
    </row>
    <row r="565" spans="1:1" ht="18.75" x14ac:dyDescent="0.3">
      <c r="A565" s="14"/>
    </row>
    <row r="566" spans="1:1" ht="18.75" x14ac:dyDescent="0.3">
      <c r="A566" s="14"/>
    </row>
    <row r="567" spans="1:1" ht="18.75" x14ac:dyDescent="0.3">
      <c r="A567" s="14"/>
    </row>
    <row r="568" spans="1:1" ht="18.75" x14ac:dyDescent="0.3">
      <c r="A568" s="14"/>
    </row>
    <row r="569" spans="1:1" ht="18.75" x14ac:dyDescent="0.3">
      <c r="A569" s="14"/>
    </row>
    <row r="570" spans="1:1" ht="18.75" x14ac:dyDescent="0.3">
      <c r="A570" s="14"/>
    </row>
    <row r="571" spans="1:1" ht="18.75" x14ac:dyDescent="0.3">
      <c r="A571" s="14"/>
    </row>
    <row r="572" spans="1:1" ht="18.75" x14ac:dyDescent="0.3">
      <c r="A572" s="14"/>
    </row>
    <row r="573" spans="1:1" ht="18.75" x14ac:dyDescent="0.3">
      <c r="A573" s="14"/>
    </row>
    <row r="574" spans="1:1" ht="18.75" x14ac:dyDescent="0.3">
      <c r="A574" s="14"/>
    </row>
    <row r="575" spans="1:1" ht="18.75" x14ac:dyDescent="0.3">
      <c r="A575" s="14"/>
    </row>
    <row r="576" spans="1:1" ht="18.75" x14ac:dyDescent="0.3">
      <c r="A576" s="14"/>
    </row>
    <row r="577" spans="1:1" ht="18.75" x14ac:dyDescent="0.3">
      <c r="A577" s="14"/>
    </row>
    <row r="578" spans="1:1" ht="18.75" x14ac:dyDescent="0.3">
      <c r="A578" s="14"/>
    </row>
    <row r="579" spans="1:1" ht="18.75" x14ac:dyDescent="0.3">
      <c r="A579" s="14"/>
    </row>
    <row r="580" spans="1:1" ht="18.75" x14ac:dyDescent="0.3">
      <c r="A580" s="14"/>
    </row>
    <row r="581" spans="1:1" ht="18.75" x14ac:dyDescent="0.3">
      <c r="A581" s="14"/>
    </row>
    <row r="582" spans="1:1" ht="18.75" x14ac:dyDescent="0.3">
      <c r="A582" s="14"/>
    </row>
    <row r="583" spans="1:1" ht="18.75" x14ac:dyDescent="0.3">
      <c r="A583" s="14"/>
    </row>
    <row r="584" spans="1:1" ht="18.75" x14ac:dyDescent="0.3">
      <c r="A584" s="14"/>
    </row>
    <row r="585" spans="1:1" ht="18.75" x14ac:dyDescent="0.3">
      <c r="A585" s="14"/>
    </row>
    <row r="586" spans="1:1" ht="18.75" x14ac:dyDescent="0.3">
      <c r="A586" s="14"/>
    </row>
    <row r="587" spans="1:1" ht="18.75" x14ac:dyDescent="0.3">
      <c r="A587" s="14"/>
    </row>
    <row r="588" spans="1:1" ht="18.75" x14ac:dyDescent="0.3">
      <c r="A588" s="14"/>
    </row>
    <row r="589" spans="1:1" ht="18.75" x14ac:dyDescent="0.3">
      <c r="A589" s="14"/>
    </row>
    <row r="590" spans="1:1" ht="18.75" x14ac:dyDescent="0.3">
      <c r="A590" s="14"/>
    </row>
    <row r="591" spans="1:1" ht="18.75" x14ac:dyDescent="0.3">
      <c r="A591" s="14"/>
    </row>
    <row r="592" spans="1:1" ht="18.75" x14ac:dyDescent="0.3">
      <c r="A592" s="14"/>
    </row>
    <row r="593" spans="1:1" ht="18.75" x14ac:dyDescent="0.3">
      <c r="A593" s="14"/>
    </row>
    <row r="594" spans="1:1" ht="18.75" x14ac:dyDescent="0.3">
      <c r="A594" s="14"/>
    </row>
    <row r="595" spans="1:1" ht="18.75" x14ac:dyDescent="0.3">
      <c r="A595" s="14"/>
    </row>
    <row r="596" spans="1:1" ht="18.75" x14ac:dyDescent="0.3">
      <c r="A596" s="14"/>
    </row>
    <row r="597" spans="1:1" ht="18.75" x14ac:dyDescent="0.3">
      <c r="A597" s="14"/>
    </row>
    <row r="598" spans="1:1" ht="18.75" x14ac:dyDescent="0.3">
      <c r="A598" s="14"/>
    </row>
    <row r="599" spans="1:1" ht="18.75" x14ac:dyDescent="0.3">
      <c r="A599" s="14"/>
    </row>
    <row r="600" spans="1:1" ht="18.75" x14ac:dyDescent="0.3">
      <c r="A600" s="14"/>
    </row>
    <row r="601" spans="1:1" ht="18.75" x14ac:dyDescent="0.3">
      <c r="A601" s="14"/>
    </row>
    <row r="602" spans="1:1" ht="18.75" x14ac:dyDescent="0.3">
      <c r="A602" s="14"/>
    </row>
    <row r="603" spans="1:1" ht="18.75" x14ac:dyDescent="0.3">
      <c r="A603" s="14"/>
    </row>
    <row r="604" spans="1:1" ht="18.75" x14ac:dyDescent="0.3">
      <c r="A604" s="14"/>
    </row>
    <row r="605" spans="1:1" ht="18.75" x14ac:dyDescent="0.3">
      <c r="A605" s="14"/>
    </row>
    <row r="606" spans="1:1" ht="18.75" x14ac:dyDescent="0.3">
      <c r="A606" s="14"/>
    </row>
    <row r="607" spans="1:1" ht="18.75" x14ac:dyDescent="0.3">
      <c r="A607" s="14"/>
    </row>
    <row r="608" spans="1:1" ht="18.75" x14ac:dyDescent="0.3">
      <c r="A608" s="14"/>
    </row>
    <row r="609" spans="1:1" ht="18.75" x14ac:dyDescent="0.3">
      <c r="A609" s="14"/>
    </row>
    <row r="610" spans="1:1" ht="18.75" x14ac:dyDescent="0.3">
      <c r="A610" s="14"/>
    </row>
    <row r="611" spans="1:1" ht="18.75" x14ac:dyDescent="0.3">
      <c r="A611" s="14"/>
    </row>
    <row r="612" spans="1:1" ht="18.75" x14ac:dyDescent="0.3">
      <c r="A612" s="14"/>
    </row>
    <row r="613" spans="1:1" ht="18.75" x14ac:dyDescent="0.3">
      <c r="A613" s="14"/>
    </row>
    <row r="614" spans="1:1" ht="18.75" x14ac:dyDescent="0.3">
      <c r="A614" s="14"/>
    </row>
    <row r="615" spans="1:1" ht="18.75" x14ac:dyDescent="0.3">
      <c r="A615" s="14"/>
    </row>
    <row r="616" spans="1:1" ht="18.75" x14ac:dyDescent="0.3">
      <c r="A616" s="14"/>
    </row>
    <row r="617" spans="1:1" ht="18.75" x14ac:dyDescent="0.3">
      <c r="A617" s="14"/>
    </row>
    <row r="618" spans="1:1" ht="18.75" x14ac:dyDescent="0.3">
      <c r="A618" s="14"/>
    </row>
    <row r="619" spans="1:1" ht="18.75" x14ac:dyDescent="0.3">
      <c r="A619" s="14"/>
    </row>
    <row r="620" spans="1:1" ht="18.75" x14ac:dyDescent="0.3">
      <c r="A620" s="14"/>
    </row>
    <row r="621" spans="1:1" ht="18.75" x14ac:dyDescent="0.3">
      <c r="A621" s="14"/>
    </row>
    <row r="622" spans="1:1" ht="18.75" x14ac:dyDescent="0.3">
      <c r="A622" s="14"/>
    </row>
    <row r="623" spans="1:1" ht="18.75" x14ac:dyDescent="0.3">
      <c r="A623" s="14"/>
    </row>
    <row r="624" spans="1:1" ht="18.75" x14ac:dyDescent="0.3">
      <c r="A624" s="14"/>
    </row>
    <row r="625" spans="1:1" ht="18.75" x14ac:dyDescent="0.3">
      <c r="A625" s="14"/>
    </row>
    <row r="626" spans="1:1" ht="18.75" x14ac:dyDescent="0.3">
      <c r="A626" s="14"/>
    </row>
    <row r="627" spans="1:1" ht="18.75" x14ac:dyDescent="0.3">
      <c r="A627" s="14"/>
    </row>
    <row r="628" spans="1:1" ht="18.75" x14ac:dyDescent="0.3">
      <c r="A628" s="14"/>
    </row>
    <row r="629" spans="1:1" ht="18.75" x14ac:dyDescent="0.3">
      <c r="A629" s="14"/>
    </row>
    <row r="630" spans="1:1" ht="18.75" x14ac:dyDescent="0.3">
      <c r="A630" s="14"/>
    </row>
    <row r="631" spans="1:1" ht="18.75" x14ac:dyDescent="0.3">
      <c r="A631" s="14"/>
    </row>
    <row r="632" spans="1:1" ht="18.75" x14ac:dyDescent="0.3">
      <c r="A632" s="14"/>
    </row>
    <row r="633" spans="1:1" ht="18.75" x14ac:dyDescent="0.3">
      <c r="A633" s="14"/>
    </row>
    <row r="634" spans="1:1" ht="18.75" x14ac:dyDescent="0.3">
      <c r="A634" s="14"/>
    </row>
    <row r="635" spans="1:1" ht="18.75" x14ac:dyDescent="0.3">
      <c r="A635" s="14"/>
    </row>
    <row r="636" spans="1:1" ht="18.75" x14ac:dyDescent="0.3">
      <c r="A636" s="14"/>
    </row>
    <row r="637" spans="1:1" ht="18.75" x14ac:dyDescent="0.3">
      <c r="A637" s="14"/>
    </row>
    <row r="638" spans="1:1" ht="18.75" x14ac:dyDescent="0.3">
      <c r="A638" s="14"/>
    </row>
    <row r="639" spans="1:1" ht="18.75" x14ac:dyDescent="0.3">
      <c r="A639" s="14"/>
    </row>
    <row r="640" spans="1:1" ht="18.75" x14ac:dyDescent="0.3">
      <c r="A640" s="14"/>
    </row>
    <row r="641" spans="1:1" ht="18.75" x14ac:dyDescent="0.3">
      <c r="A641" s="14"/>
    </row>
    <row r="642" spans="1:1" ht="18.75" x14ac:dyDescent="0.3">
      <c r="A642" s="14"/>
    </row>
    <row r="643" spans="1:1" ht="18.75" x14ac:dyDescent="0.3">
      <c r="A643" s="14"/>
    </row>
    <row r="644" spans="1:1" ht="18.75" x14ac:dyDescent="0.3">
      <c r="A644" s="14"/>
    </row>
    <row r="645" spans="1:1" ht="18.75" x14ac:dyDescent="0.3">
      <c r="A645" s="14"/>
    </row>
    <row r="646" spans="1:1" ht="18.75" x14ac:dyDescent="0.3">
      <c r="A646" s="14"/>
    </row>
    <row r="647" spans="1:1" ht="18.75" x14ac:dyDescent="0.3">
      <c r="A647" s="14"/>
    </row>
    <row r="648" spans="1:1" ht="18.75" x14ac:dyDescent="0.3">
      <c r="A648" s="14"/>
    </row>
    <row r="649" spans="1:1" ht="18.75" x14ac:dyDescent="0.3">
      <c r="A649" s="14"/>
    </row>
    <row r="650" spans="1:1" ht="18.75" x14ac:dyDescent="0.3">
      <c r="A650" s="14"/>
    </row>
    <row r="651" spans="1:1" ht="18.75" x14ac:dyDescent="0.3">
      <c r="A651" s="14"/>
    </row>
    <row r="652" spans="1:1" ht="18.75" x14ac:dyDescent="0.3">
      <c r="A652" s="14"/>
    </row>
    <row r="653" spans="1:1" ht="18.75" x14ac:dyDescent="0.3">
      <c r="A653" s="14"/>
    </row>
    <row r="654" spans="1:1" ht="18.75" x14ac:dyDescent="0.3">
      <c r="A654" s="14"/>
    </row>
    <row r="655" spans="1:1" ht="18.75" x14ac:dyDescent="0.3">
      <c r="A655" s="14"/>
    </row>
    <row r="656" spans="1:1" ht="18.75" x14ac:dyDescent="0.3">
      <c r="A656" s="14"/>
    </row>
    <row r="657" spans="1:1" ht="18.75" x14ac:dyDescent="0.3">
      <c r="A657" s="14"/>
    </row>
    <row r="658" spans="1:1" ht="18.75" x14ac:dyDescent="0.3">
      <c r="A658" s="14"/>
    </row>
    <row r="659" spans="1:1" ht="18.75" x14ac:dyDescent="0.3">
      <c r="A659" s="14"/>
    </row>
    <row r="660" spans="1:1" ht="18.75" x14ac:dyDescent="0.3">
      <c r="A660" s="14"/>
    </row>
    <row r="661" spans="1:1" ht="18.75" x14ac:dyDescent="0.3">
      <c r="A661" s="14"/>
    </row>
    <row r="662" spans="1:1" ht="18.75" x14ac:dyDescent="0.3">
      <c r="A662" s="14"/>
    </row>
    <row r="663" spans="1:1" ht="18.75" x14ac:dyDescent="0.3">
      <c r="A663" s="14"/>
    </row>
    <row r="664" spans="1:1" ht="18.75" x14ac:dyDescent="0.3">
      <c r="A664" s="14"/>
    </row>
    <row r="665" spans="1:1" ht="18.75" x14ac:dyDescent="0.3">
      <c r="A665" s="14"/>
    </row>
    <row r="666" spans="1:1" ht="18.75" x14ac:dyDescent="0.3">
      <c r="A666" s="14"/>
    </row>
    <row r="667" spans="1:1" ht="18.75" x14ac:dyDescent="0.3">
      <c r="A667" s="14"/>
    </row>
    <row r="668" spans="1:1" ht="18.75" x14ac:dyDescent="0.3">
      <c r="A668" s="14"/>
    </row>
    <row r="669" spans="1:1" ht="18.75" x14ac:dyDescent="0.3">
      <c r="A669" s="14"/>
    </row>
    <row r="670" spans="1:1" ht="18.75" x14ac:dyDescent="0.3">
      <c r="A670" s="14"/>
    </row>
    <row r="671" spans="1:1" ht="18.75" x14ac:dyDescent="0.3">
      <c r="A671" s="14"/>
    </row>
    <row r="672" spans="1:1" ht="18.75" x14ac:dyDescent="0.3">
      <c r="A672" s="14"/>
    </row>
    <row r="673" spans="1:1" ht="18.75" x14ac:dyDescent="0.3">
      <c r="A673" s="14"/>
    </row>
    <row r="674" spans="1:1" ht="18.75" x14ac:dyDescent="0.3">
      <c r="A674" s="14"/>
    </row>
    <row r="675" spans="1:1" ht="18.75" x14ac:dyDescent="0.3">
      <c r="A675" s="14"/>
    </row>
    <row r="676" spans="1:1" ht="18.75" x14ac:dyDescent="0.3">
      <c r="A676" s="14"/>
    </row>
    <row r="677" spans="1:1" ht="18.75" x14ac:dyDescent="0.3">
      <c r="A677" s="14"/>
    </row>
    <row r="678" spans="1:1" ht="18.75" x14ac:dyDescent="0.3">
      <c r="A678" s="14"/>
    </row>
    <row r="679" spans="1:1" ht="18.75" x14ac:dyDescent="0.3">
      <c r="A679" s="14"/>
    </row>
    <row r="680" spans="1:1" ht="18.75" x14ac:dyDescent="0.3">
      <c r="A680" s="14"/>
    </row>
    <row r="681" spans="1:1" ht="18.75" x14ac:dyDescent="0.3">
      <c r="A681" s="14"/>
    </row>
    <row r="682" spans="1:1" ht="18.75" x14ac:dyDescent="0.3">
      <c r="A682" s="14"/>
    </row>
    <row r="683" spans="1:1" ht="18.75" x14ac:dyDescent="0.3">
      <c r="A683" s="14"/>
    </row>
    <row r="684" spans="1:1" ht="18.75" x14ac:dyDescent="0.3">
      <c r="A684" s="14"/>
    </row>
    <row r="685" spans="1:1" ht="18.75" x14ac:dyDescent="0.3">
      <c r="A685" s="14"/>
    </row>
    <row r="686" spans="1:1" ht="18.75" x14ac:dyDescent="0.3">
      <c r="A686" s="14"/>
    </row>
    <row r="687" spans="1:1" ht="18.75" x14ac:dyDescent="0.3">
      <c r="A687" s="14"/>
    </row>
    <row r="688" spans="1:1" ht="18.75" x14ac:dyDescent="0.3">
      <c r="A688" s="14"/>
    </row>
    <row r="689" spans="1:1" ht="18.75" x14ac:dyDescent="0.3">
      <c r="A689" s="14"/>
    </row>
    <row r="690" spans="1:1" ht="18.75" x14ac:dyDescent="0.3">
      <c r="A690" s="14"/>
    </row>
    <row r="691" spans="1:1" ht="18.75" x14ac:dyDescent="0.3">
      <c r="A691" s="14"/>
    </row>
    <row r="692" spans="1:1" ht="18.75" x14ac:dyDescent="0.3">
      <c r="A692" s="14"/>
    </row>
    <row r="693" spans="1:1" ht="18.75" x14ac:dyDescent="0.3">
      <c r="A693" s="14"/>
    </row>
    <row r="694" spans="1:1" ht="18.75" x14ac:dyDescent="0.3">
      <c r="A694" s="14"/>
    </row>
    <row r="695" spans="1:1" ht="18.75" x14ac:dyDescent="0.3">
      <c r="A695" s="14"/>
    </row>
    <row r="696" spans="1:1" ht="18.75" x14ac:dyDescent="0.3">
      <c r="A696" s="14"/>
    </row>
    <row r="697" spans="1:1" ht="18.75" x14ac:dyDescent="0.3">
      <c r="A697" s="14"/>
    </row>
    <row r="698" spans="1:1" ht="18.75" x14ac:dyDescent="0.3">
      <c r="A698" s="14"/>
    </row>
    <row r="699" spans="1:1" ht="18.75" x14ac:dyDescent="0.3">
      <c r="A699" s="14"/>
    </row>
    <row r="700" spans="1:1" ht="18.75" x14ac:dyDescent="0.3">
      <c r="A700" s="14"/>
    </row>
    <row r="701" spans="1:1" ht="18.75" x14ac:dyDescent="0.3">
      <c r="A701" s="14"/>
    </row>
    <row r="702" spans="1:1" ht="18.75" x14ac:dyDescent="0.3">
      <c r="A702" s="14"/>
    </row>
    <row r="703" spans="1:1" ht="18.75" x14ac:dyDescent="0.3">
      <c r="A703" s="14"/>
    </row>
    <row r="704" spans="1:1" ht="18.75" x14ac:dyDescent="0.3">
      <c r="A704" s="14"/>
    </row>
    <row r="705" spans="1:1" ht="18.75" x14ac:dyDescent="0.3">
      <c r="A705" s="14"/>
    </row>
    <row r="706" spans="1:1" ht="18.75" x14ac:dyDescent="0.3">
      <c r="A706" s="14"/>
    </row>
    <row r="707" spans="1:1" ht="18.75" x14ac:dyDescent="0.3">
      <c r="A707" s="14"/>
    </row>
    <row r="708" spans="1:1" ht="18.75" x14ac:dyDescent="0.3">
      <c r="A708" s="14"/>
    </row>
    <row r="709" spans="1:1" ht="18.75" x14ac:dyDescent="0.3">
      <c r="A709" s="14"/>
    </row>
    <row r="710" spans="1:1" ht="18.75" x14ac:dyDescent="0.3">
      <c r="A710" s="14"/>
    </row>
    <row r="711" spans="1:1" ht="18.75" x14ac:dyDescent="0.3">
      <c r="A711" s="14"/>
    </row>
    <row r="712" spans="1:1" ht="18.75" x14ac:dyDescent="0.3">
      <c r="A712" s="14"/>
    </row>
    <row r="713" spans="1:1" ht="18.75" x14ac:dyDescent="0.3">
      <c r="A713" s="14"/>
    </row>
    <row r="714" spans="1:1" ht="18.75" x14ac:dyDescent="0.3">
      <c r="A714" s="14"/>
    </row>
    <row r="715" spans="1:1" ht="18.75" x14ac:dyDescent="0.3">
      <c r="A715" s="14"/>
    </row>
    <row r="716" spans="1:1" ht="18.75" x14ac:dyDescent="0.3">
      <c r="A716" s="14"/>
    </row>
    <row r="717" spans="1:1" ht="18.75" x14ac:dyDescent="0.3">
      <c r="A717" s="14"/>
    </row>
    <row r="718" spans="1:1" ht="18.75" x14ac:dyDescent="0.3">
      <c r="A718" s="14"/>
    </row>
    <row r="719" spans="1:1" ht="18.75" x14ac:dyDescent="0.3">
      <c r="A719" s="14"/>
    </row>
    <row r="720" spans="1:1" ht="18.75" x14ac:dyDescent="0.3">
      <c r="A720" s="14"/>
    </row>
    <row r="721" spans="1:1" ht="18.75" x14ac:dyDescent="0.3">
      <c r="A721" s="14"/>
    </row>
    <row r="722" spans="1:1" ht="18.75" x14ac:dyDescent="0.3">
      <c r="A722" s="14"/>
    </row>
    <row r="723" spans="1:1" ht="18.75" x14ac:dyDescent="0.3">
      <c r="A723" s="14"/>
    </row>
    <row r="724" spans="1:1" ht="18.75" x14ac:dyDescent="0.3">
      <c r="A724" s="14"/>
    </row>
    <row r="725" spans="1:1" ht="18.75" x14ac:dyDescent="0.3">
      <c r="A725" s="14"/>
    </row>
    <row r="726" spans="1:1" ht="18.75" x14ac:dyDescent="0.3">
      <c r="A726" s="14"/>
    </row>
    <row r="727" spans="1:1" ht="18.75" x14ac:dyDescent="0.3">
      <c r="A727" s="14"/>
    </row>
    <row r="728" spans="1:1" ht="18.75" x14ac:dyDescent="0.3">
      <c r="A728" s="14"/>
    </row>
    <row r="729" spans="1:1" ht="18.75" x14ac:dyDescent="0.3">
      <c r="A729" s="14"/>
    </row>
    <row r="730" spans="1:1" ht="18.75" x14ac:dyDescent="0.3">
      <c r="A730" s="14"/>
    </row>
    <row r="731" spans="1:1" ht="18.75" x14ac:dyDescent="0.3">
      <c r="A731" s="14"/>
    </row>
    <row r="732" spans="1:1" ht="18.75" x14ac:dyDescent="0.3">
      <c r="A732" s="14"/>
    </row>
    <row r="733" spans="1:1" ht="18.75" x14ac:dyDescent="0.3">
      <c r="A733" s="14"/>
    </row>
    <row r="734" spans="1:1" ht="18.75" x14ac:dyDescent="0.3">
      <c r="A734" s="14"/>
    </row>
    <row r="735" spans="1:1" ht="18.75" x14ac:dyDescent="0.3">
      <c r="A735" s="14"/>
    </row>
    <row r="736" spans="1:1" ht="18.75" x14ac:dyDescent="0.3">
      <c r="A736" s="14"/>
    </row>
    <row r="737" spans="1:1" ht="18.75" x14ac:dyDescent="0.3">
      <c r="A737" s="14"/>
    </row>
    <row r="738" spans="1:1" ht="18.75" x14ac:dyDescent="0.3">
      <c r="A738" s="14"/>
    </row>
    <row r="739" spans="1:1" ht="18.75" x14ac:dyDescent="0.3">
      <c r="A739" s="14"/>
    </row>
    <row r="740" spans="1:1" ht="18.75" x14ac:dyDescent="0.3">
      <c r="A740" s="14"/>
    </row>
    <row r="741" spans="1:1" ht="18.75" x14ac:dyDescent="0.3">
      <c r="A741" s="14"/>
    </row>
    <row r="742" spans="1:1" ht="18.75" x14ac:dyDescent="0.3">
      <c r="A742" s="14"/>
    </row>
    <row r="743" spans="1:1" ht="18.75" x14ac:dyDescent="0.3">
      <c r="A743" s="14"/>
    </row>
    <row r="744" spans="1:1" ht="18.75" x14ac:dyDescent="0.3">
      <c r="A744" s="14"/>
    </row>
    <row r="745" spans="1:1" ht="18.75" x14ac:dyDescent="0.3">
      <c r="A745" s="14"/>
    </row>
    <row r="746" spans="1:1" ht="18.75" x14ac:dyDescent="0.3">
      <c r="A746" s="14"/>
    </row>
    <row r="747" spans="1:1" ht="18.75" x14ac:dyDescent="0.3">
      <c r="A747" s="14"/>
    </row>
    <row r="748" spans="1:1" ht="18.75" x14ac:dyDescent="0.3">
      <c r="A748" s="14"/>
    </row>
    <row r="749" spans="1:1" ht="18.75" x14ac:dyDescent="0.3">
      <c r="A749" s="14"/>
    </row>
    <row r="750" spans="1:1" ht="18.75" x14ac:dyDescent="0.3">
      <c r="A750" s="14"/>
    </row>
    <row r="751" spans="1:1" ht="18.75" x14ac:dyDescent="0.3">
      <c r="A751" s="14"/>
    </row>
    <row r="752" spans="1:1" ht="18.75" x14ac:dyDescent="0.3">
      <c r="A752" s="14"/>
    </row>
    <row r="753" spans="1:1" ht="18.75" x14ac:dyDescent="0.3">
      <c r="A753" s="14"/>
    </row>
    <row r="754" spans="1:1" ht="18.75" x14ac:dyDescent="0.3">
      <c r="A754" s="14"/>
    </row>
    <row r="755" spans="1:1" ht="18.75" x14ac:dyDescent="0.3">
      <c r="A755" s="14"/>
    </row>
    <row r="756" spans="1:1" ht="18.75" x14ac:dyDescent="0.3">
      <c r="A756" s="14"/>
    </row>
    <row r="757" spans="1:1" ht="18.75" x14ac:dyDescent="0.3">
      <c r="A757" s="14"/>
    </row>
    <row r="758" spans="1:1" ht="18.75" x14ac:dyDescent="0.3">
      <c r="A758" s="14"/>
    </row>
    <row r="759" spans="1:1" ht="18.75" x14ac:dyDescent="0.3">
      <c r="A759" s="14"/>
    </row>
    <row r="760" spans="1:1" ht="18.75" x14ac:dyDescent="0.3">
      <c r="A760" s="14"/>
    </row>
    <row r="761" spans="1:1" ht="18.75" x14ac:dyDescent="0.3">
      <c r="A761" s="14"/>
    </row>
    <row r="762" spans="1:1" ht="18.75" x14ac:dyDescent="0.3">
      <c r="A762" s="14"/>
    </row>
    <row r="763" spans="1:1" ht="18.75" x14ac:dyDescent="0.3">
      <c r="A763" s="14"/>
    </row>
    <row r="764" spans="1:1" ht="18.75" x14ac:dyDescent="0.3">
      <c r="A764" s="14"/>
    </row>
    <row r="765" spans="1:1" ht="18.75" x14ac:dyDescent="0.3">
      <c r="A765" s="14"/>
    </row>
    <row r="766" spans="1:1" ht="18.75" x14ac:dyDescent="0.3">
      <c r="A766" s="14"/>
    </row>
    <row r="767" spans="1:1" ht="18.75" x14ac:dyDescent="0.3">
      <c r="A767" s="14"/>
    </row>
    <row r="768" spans="1:1" ht="18.75" x14ac:dyDescent="0.3">
      <c r="A768" s="14"/>
    </row>
    <row r="769" spans="1:1" ht="18.75" x14ac:dyDescent="0.3">
      <c r="A769" s="14"/>
    </row>
    <row r="770" spans="1:1" ht="18.75" x14ac:dyDescent="0.3">
      <c r="A770" s="14"/>
    </row>
    <row r="771" spans="1:1" ht="18.75" x14ac:dyDescent="0.3">
      <c r="A771" s="14"/>
    </row>
    <row r="772" spans="1:1" ht="18.75" x14ac:dyDescent="0.3">
      <c r="A772" s="14"/>
    </row>
    <row r="773" spans="1:1" ht="18.75" x14ac:dyDescent="0.3">
      <c r="A773" s="14"/>
    </row>
    <row r="774" spans="1:1" ht="18.75" x14ac:dyDescent="0.3">
      <c r="A774" s="14"/>
    </row>
    <row r="775" spans="1:1" ht="18.75" x14ac:dyDescent="0.3">
      <c r="A775" s="14"/>
    </row>
    <row r="776" spans="1:1" ht="18.75" x14ac:dyDescent="0.3">
      <c r="A776" s="14"/>
    </row>
    <row r="777" spans="1:1" ht="18.75" x14ac:dyDescent="0.3">
      <c r="A777" s="14"/>
    </row>
    <row r="778" spans="1:1" ht="18.75" x14ac:dyDescent="0.3">
      <c r="A778" s="14"/>
    </row>
    <row r="779" spans="1:1" ht="18.75" x14ac:dyDescent="0.3">
      <c r="A779" s="14"/>
    </row>
    <row r="780" spans="1:1" ht="18.75" x14ac:dyDescent="0.3">
      <c r="A780" s="14"/>
    </row>
    <row r="781" spans="1:1" ht="18.75" x14ac:dyDescent="0.3">
      <c r="A781" s="14"/>
    </row>
    <row r="782" spans="1:1" ht="18.75" x14ac:dyDescent="0.3">
      <c r="A782" s="14"/>
    </row>
    <row r="783" spans="1:1" ht="18.75" x14ac:dyDescent="0.3">
      <c r="A783" s="14"/>
    </row>
    <row r="784" spans="1:1" ht="18.75" x14ac:dyDescent="0.3">
      <c r="A784" s="14"/>
    </row>
    <row r="785" spans="1:1" ht="18.75" x14ac:dyDescent="0.3">
      <c r="A785" s="14"/>
    </row>
    <row r="786" spans="1:1" ht="18.75" x14ac:dyDescent="0.3">
      <c r="A786" s="14"/>
    </row>
    <row r="787" spans="1:1" ht="18.75" x14ac:dyDescent="0.3">
      <c r="A787" s="14"/>
    </row>
    <row r="788" spans="1:1" ht="18.75" x14ac:dyDescent="0.3">
      <c r="A788" s="14"/>
    </row>
    <row r="789" spans="1:1" ht="18.75" x14ac:dyDescent="0.3">
      <c r="A789" s="14"/>
    </row>
    <row r="790" spans="1:1" ht="18.75" x14ac:dyDescent="0.3">
      <c r="A790" s="14"/>
    </row>
    <row r="791" spans="1:1" ht="18.75" x14ac:dyDescent="0.3">
      <c r="A791" s="14"/>
    </row>
    <row r="792" spans="1:1" ht="18.75" x14ac:dyDescent="0.3">
      <c r="A792" s="14"/>
    </row>
    <row r="793" spans="1:1" ht="18.75" x14ac:dyDescent="0.3">
      <c r="A793" s="14"/>
    </row>
    <row r="794" spans="1:1" ht="18.75" x14ac:dyDescent="0.3">
      <c r="A794" s="14"/>
    </row>
    <row r="795" spans="1:1" ht="18.75" x14ac:dyDescent="0.3">
      <c r="A795" s="14"/>
    </row>
    <row r="796" spans="1:1" ht="18.75" x14ac:dyDescent="0.3">
      <c r="A796" s="14"/>
    </row>
    <row r="797" spans="1:1" ht="18.75" x14ac:dyDescent="0.3">
      <c r="A797" s="14"/>
    </row>
    <row r="798" spans="1:1" ht="18.75" x14ac:dyDescent="0.3">
      <c r="A798" s="14"/>
    </row>
    <row r="799" spans="1:1" ht="18.75" x14ac:dyDescent="0.3">
      <c r="A799" s="14"/>
    </row>
    <row r="800" spans="1:1" ht="18.75" x14ac:dyDescent="0.3">
      <c r="A800" s="14"/>
    </row>
    <row r="801" spans="1:1" ht="18.75" x14ac:dyDescent="0.3">
      <c r="A801" s="14"/>
    </row>
    <row r="802" spans="1:1" ht="18.75" x14ac:dyDescent="0.3">
      <c r="A802" s="14"/>
    </row>
    <row r="803" spans="1:1" ht="18.75" x14ac:dyDescent="0.3">
      <c r="A803" s="14"/>
    </row>
    <row r="804" spans="1:1" ht="18.75" x14ac:dyDescent="0.3">
      <c r="A804" s="14"/>
    </row>
    <row r="805" spans="1:1" ht="18.75" x14ac:dyDescent="0.3">
      <c r="A805" s="14"/>
    </row>
    <row r="806" spans="1:1" ht="18.75" x14ac:dyDescent="0.3">
      <c r="A806" s="14"/>
    </row>
    <row r="807" spans="1:1" ht="18.75" x14ac:dyDescent="0.3">
      <c r="A807" s="14"/>
    </row>
    <row r="808" spans="1:1" ht="18.75" x14ac:dyDescent="0.3">
      <c r="A808" s="14"/>
    </row>
    <row r="809" spans="1:1" ht="18.75" x14ac:dyDescent="0.3">
      <c r="A809" s="14"/>
    </row>
    <row r="810" spans="1:1" ht="18.75" x14ac:dyDescent="0.3">
      <c r="A810" s="14"/>
    </row>
    <row r="811" spans="1:1" ht="18.75" x14ac:dyDescent="0.3">
      <c r="A811" s="14"/>
    </row>
    <row r="812" spans="1:1" ht="18.75" x14ac:dyDescent="0.3">
      <c r="A812" s="14"/>
    </row>
    <row r="813" spans="1:1" ht="18.75" x14ac:dyDescent="0.3">
      <c r="A813" s="14"/>
    </row>
    <row r="814" spans="1:1" ht="18.75" x14ac:dyDescent="0.3">
      <c r="A814" s="14"/>
    </row>
    <row r="815" spans="1:1" ht="18.75" x14ac:dyDescent="0.3">
      <c r="A815" s="14"/>
    </row>
    <row r="816" spans="1:1" ht="18.75" x14ac:dyDescent="0.3">
      <c r="A816" s="14"/>
    </row>
    <row r="817" spans="1:1" ht="18.75" x14ac:dyDescent="0.3">
      <c r="A817" s="14"/>
    </row>
    <row r="818" spans="1:1" ht="18.75" x14ac:dyDescent="0.3">
      <c r="A818" s="14"/>
    </row>
    <row r="819" spans="1:1" ht="18.75" x14ac:dyDescent="0.3">
      <c r="A819" s="14"/>
    </row>
    <row r="820" spans="1:1" ht="18.75" x14ac:dyDescent="0.3">
      <c r="A820" s="14"/>
    </row>
    <row r="821" spans="1:1" ht="18.75" x14ac:dyDescent="0.3">
      <c r="A821" s="14"/>
    </row>
    <row r="822" spans="1:1" ht="18.75" x14ac:dyDescent="0.3">
      <c r="A822" s="14"/>
    </row>
    <row r="823" spans="1:1" ht="18.75" x14ac:dyDescent="0.3">
      <c r="A823" s="14"/>
    </row>
    <row r="824" spans="1:1" ht="18.75" x14ac:dyDescent="0.3">
      <c r="A824" s="14"/>
    </row>
    <row r="825" spans="1:1" ht="18.75" x14ac:dyDescent="0.3">
      <c r="A825" s="14"/>
    </row>
    <row r="826" spans="1:1" ht="18.75" x14ac:dyDescent="0.3">
      <c r="A826" s="14"/>
    </row>
    <row r="827" spans="1:1" ht="18.75" x14ac:dyDescent="0.3">
      <c r="A827" s="14"/>
    </row>
    <row r="828" spans="1:1" ht="18.75" x14ac:dyDescent="0.3">
      <c r="A828" s="14"/>
    </row>
    <row r="829" spans="1:1" ht="18.75" x14ac:dyDescent="0.3">
      <c r="A829" s="14"/>
    </row>
    <row r="830" spans="1:1" ht="18.75" x14ac:dyDescent="0.3">
      <c r="A830" s="14"/>
    </row>
    <row r="831" spans="1:1" ht="18.75" x14ac:dyDescent="0.3">
      <c r="A831" s="14"/>
    </row>
    <row r="832" spans="1:1" ht="18.75" x14ac:dyDescent="0.3">
      <c r="A832" s="14"/>
    </row>
    <row r="833" spans="1:1" ht="18.75" x14ac:dyDescent="0.3">
      <c r="A833" s="14"/>
    </row>
    <row r="834" spans="1:1" ht="18.75" x14ac:dyDescent="0.3">
      <c r="A834" s="14"/>
    </row>
    <row r="835" spans="1:1" ht="18.75" x14ac:dyDescent="0.3">
      <c r="A835" s="14"/>
    </row>
    <row r="836" spans="1:1" ht="18.75" x14ac:dyDescent="0.3">
      <c r="A836" s="14"/>
    </row>
    <row r="837" spans="1:1" ht="18.75" x14ac:dyDescent="0.3">
      <c r="A837" s="14"/>
    </row>
    <row r="838" spans="1:1" ht="18.75" x14ac:dyDescent="0.3">
      <c r="A838" s="14"/>
    </row>
    <row r="839" spans="1:1" ht="18.75" x14ac:dyDescent="0.3">
      <c r="A839" s="14"/>
    </row>
    <row r="840" spans="1:1" ht="18.75" x14ac:dyDescent="0.3">
      <c r="A840" s="14"/>
    </row>
    <row r="841" spans="1:1" ht="18.75" x14ac:dyDescent="0.3">
      <c r="A841" s="14"/>
    </row>
    <row r="842" spans="1:1" ht="18.75" x14ac:dyDescent="0.3">
      <c r="A842" s="14"/>
    </row>
    <row r="843" spans="1:1" ht="18.75" x14ac:dyDescent="0.3">
      <c r="A843" s="14"/>
    </row>
    <row r="844" spans="1:1" ht="18.75" x14ac:dyDescent="0.3">
      <c r="A844" s="14"/>
    </row>
    <row r="845" spans="1:1" ht="18.75" x14ac:dyDescent="0.3">
      <c r="A845" s="14"/>
    </row>
    <row r="846" spans="1:1" ht="18.75" x14ac:dyDescent="0.3">
      <c r="A846" s="14"/>
    </row>
    <row r="847" spans="1:1" ht="18.75" x14ac:dyDescent="0.3">
      <c r="A847" s="14"/>
    </row>
    <row r="848" spans="1:1" ht="18.75" x14ac:dyDescent="0.3">
      <c r="A848" s="14"/>
    </row>
    <row r="849" spans="1:1" ht="18.75" x14ac:dyDescent="0.3">
      <c r="A849" s="14"/>
    </row>
    <row r="850" spans="1:1" ht="18.75" x14ac:dyDescent="0.3">
      <c r="A850" s="14"/>
    </row>
    <row r="851" spans="1:1" ht="18.75" x14ac:dyDescent="0.3">
      <c r="A851" s="14"/>
    </row>
    <row r="852" spans="1:1" ht="18.75" x14ac:dyDescent="0.3">
      <c r="A852" s="14"/>
    </row>
    <row r="853" spans="1:1" ht="18.75" x14ac:dyDescent="0.3">
      <c r="A853" s="14"/>
    </row>
    <row r="854" spans="1:1" ht="18.75" x14ac:dyDescent="0.3">
      <c r="A854" s="14"/>
    </row>
    <row r="855" spans="1:1" ht="18.75" x14ac:dyDescent="0.3">
      <c r="A855" s="14"/>
    </row>
    <row r="856" spans="1:1" ht="18.75" x14ac:dyDescent="0.3">
      <c r="A856" s="14"/>
    </row>
    <row r="857" spans="1:1" ht="18.75" x14ac:dyDescent="0.3">
      <c r="A857" s="14"/>
    </row>
    <row r="858" spans="1:1" ht="18.75" x14ac:dyDescent="0.3">
      <c r="A858" s="14"/>
    </row>
    <row r="859" spans="1:1" ht="18.75" x14ac:dyDescent="0.3">
      <c r="A859" s="14"/>
    </row>
    <row r="860" spans="1:1" ht="18.75" x14ac:dyDescent="0.3">
      <c r="A860" s="14"/>
    </row>
    <row r="861" spans="1:1" ht="18.75" x14ac:dyDescent="0.3">
      <c r="A861" s="14"/>
    </row>
    <row r="862" spans="1:1" ht="18.75" x14ac:dyDescent="0.3">
      <c r="A862" s="14"/>
    </row>
    <row r="863" spans="1:1" ht="18.75" x14ac:dyDescent="0.3">
      <c r="A863" s="14"/>
    </row>
    <row r="864" spans="1:1" ht="18.75" x14ac:dyDescent="0.3">
      <c r="A864" s="14"/>
    </row>
    <row r="865" spans="1:1" ht="18.75" x14ac:dyDescent="0.3">
      <c r="A865" s="14"/>
    </row>
    <row r="866" spans="1:1" ht="18.75" x14ac:dyDescent="0.3">
      <c r="A866" s="14"/>
    </row>
    <row r="867" spans="1:1" ht="18.75" x14ac:dyDescent="0.3">
      <c r="A867" s="14"/>
    </row>
    <row r="868" spans="1:1" ht="18.75" x14ac:dyDescent="0.3">
      <c r="A868" s="14"/>
    </row>
    <row r="869" spans="1:1" ht="18.75" x14ac:dyDescent="0.3">
      <c r="A869" s="14"/>
    </row>
    <row r="870" spans="1:1" ht="18.75" x14ac:dyDescent="0.3">
      <c r="A870" s="14"/>
    </row>
    <row r="871" spans="1:1" ht="18.75" x14ac:dyDescent="0.3">
      <c r="A871" s="14"/>
    </row>
    <row r="872" spans="1:1" ht="18.75" x14ac:dyDescent="0.3">
      <c r="A872" s="14"/>
    </row>
    <row r="873" spans="1:1" ht="18.75" x14ac:dyDescent="0.3">
      <c r="A873" s="14"/>
    </row>
    <row r="874" spans="1:1" ht="18.75" x14ac:dyDescent="0.3">
      <c r="A874" s="14"/>
    </row>
    <row r="875" spans="1:1" ht="18.75" x14ac:dyDescent="0.3">
      <c r="A875" s="14"/>
    </row>
    <row r="876" spans="1:1" ht="18.75" x14ac:dyDescent="0.3">
      <c r="A876" s="14"/>
    </row>
    <row r="877" spans="1:1" ht="18.75" x14ac:dyDescent="0.3">
      <c r="A877" s="14"/>
    </row>
    <row r="878" spans="1:1" ht="18.75" x14ac:dyDescent="0.3">
      <c r="A878" s="14"/>
    </row>
    <row r="879" spans="1:1" ht="18.75" x14ac:dyDescent="0.3">
      <c r="A879" s="14"/>
    </row>
    <row r="880" spans="1:1" ht="18.75" x14ac:dyDescent="0.3">
      <c r="A880" s="14"/>
    </row>
    <row r="881" spans="1:1" ht="18.75" x14ac:dyDescent="0.3">
      <c r="A881" s="14"/>
    </row>
    <row r="882" spans="1:1" ht="18.75" x14ac:dyDescent="0.3">
      <c r="A882" s="14"/>
    </row>
    <row r="883" spans="1:1" ht="18.75" x14ac:dyDescent="0.3">
      <c r="A883" s="14"/>
    </row>
    <row r="884" spans="1:1" ht="18.75" x14ac:dyDescent="0.3">
      <c r="A884" s="14"/>
    </row>
    <row r="885" spans="1:1" ht="18.75" x14ac:dyDescent="0.3">
      <c r="A885" s="14"/>
    </row>
    <row r="886" spans="1:1" ht="18.75" x14ac:dyDescent="0.3">
      <c r="A886" s="14"/>
    </row>
    <row r="887" spans="1:1" ht="18.75" x14ac:dyDescent="0.3">
      <c r="A887" s="14"/>
    </row>
    <row r="888" spans="1:1" ht="18.75" x14ac:dyDescent="0.3">
      <c r="A888" s="14"/>
    </row>
    <row r="889" spans="1:1" ht="18.75" x14ac:dyDescent="0.3">
      <c r="A889" s="14"/>
    </row>
    <row r="890" spans="1:1" ht="18.75" x14ac:dyDescent="0.3">
      <c r="A890" s="14"/>
    </row>
    <row r="891" spans="1:1" ht="18.75" x14ac:dyDescent="0.3">
      <c r="A891" s="14"/>
    </row>
    <row r="892" spans="1:1" ht="18.75" x14ac:dyDescent="0.3">
      <c r="A892" s="14"/>
    </row>
    <row r="893" spans="1:1" ht="18.75" x14ac:dyDescent="0.3">
      <c r="A893" s="14"/>
    </row>
    <row r="894" spans="1:1" ht="18.75" x14ac:dyDescent="0.3">
      <c r="A894" s="14"/>
    </row>
    <row r="895" spans="1:1" ht="18.75" x14ac:dyDescent="0.3">
      <c r="A895" s="14"/>
    </row>
    <row r="896" spans="1:1" ht="18.75" x14ac:dyDescent="0.3">
      <c r="A896" s="14"/>
    </row>
    <row r="897" spans="1:1" ht="18.75" x14ac:dyDescent="0.3">
      <c r="A897" s="14"/>
    </row>
    <row r="898" spans="1:1" ht="18.75" x14ac:dyDescent="0.3">
      <c r="A898" s="14"/>
    </row>
    <row r="899" spans="1:1" ht="18.75" x14ac:dyDescent="0.3">
      <c r="A899" s="14"/>
    </row>
    <row r="900" spans="1:1" ht="18.75" x14ac:dyDescent="0.3">
      <c r="A900" s="14"/>
    </row>
    <row r="901" spans="1:1" ht="18.75" x14ac:dyDescent="0.3">
      <c r="A901" s="14"/>
    </row>
    <row r="902" spans="1:1" ht="18.75" x14ac:dyDescent="0.3">
      <c r="A902" s="14"/>
    </row>
    <row r="903" spans="1:1" ht="18.75" x14ac:dyDescent="0.3">
      <c r="A903" s="14"/>
    </row>
    <row r="904" spans="1:1" ht="18.75" x14ac:dyDescent="0.3">
      <c r="A904" s="14"/>
    </row>
    <row r="905" spans="1:1" ht="18.75" x14ac:dyDescent="0.3">
      <c r="A905" s="14"/>
    </row>
    <row r="906" spans="1:1" ht="18.75" x14ac:dyDescent="0.3">
      <c r="A906" s="14"/>
    </row>
    <row r="907" spans="1:1" ht="18.75" x14ac:dyDescent="0.3">
      <c r="A907" s="14"/>
    </row>
    <row r="908" spans="1:1" ht="18.75" x14ac:dyDescent="0.3">
      <c r="A908" s="14"/>
    </row>
    <row r="909" spans="1:1" ht="18.75" x14ac:dyDescent="0.3">
      <c r="A909" s="14"/>
    </row>
    <row r="910" spans="1:1" ht="18.75" x14ac:dyDescent="0.3">
      <c r="A910" s="14"/>
    </row>
    <row r="911" spans="1:1" ht="18.75" x14ac:dyDescent="0.3">
      <c r="A911" s="14"/>
    </row>
    <row r="912" spans="1:1" ht="18.75" x14ac:dyDescent="0.3">
      <c r="A912" s="14"/>
    </row>
    <row r="913" spans="1:1" ht="18.75" x14ac:dyDescent="0.3">
      <c r="A913" s="14"/>
    </row>
    <row r="914" spans="1:1" ht="18.75" x14ac:dyDescent="0.3">
      <c r="A914" s="14"/>
    </row>
    <row r="915" spans="1:1" ht="18.75" x14ac:dyDescent="0.3">
      <c r="A915" s="14"/>
    </row>
    <row r="916" spans="1:1" ht="18.75" x14ac:dyDescent="0.3">
      <c r="A916" s="14"/>
    </row>
    <row r="917" spans="1:1" ht="18.75" x14ac:dyDescent="0.3">
      <c r="A917" s="14"/>
    </row>
    <row r="918" spans="1:1" ht="18.75" x14ac:dyDescent="0.3">
      <c r="A918" s="14"/>
    </row>
    <row r="919" spans="1:1" ht="18.75" x14ac:dyDescent="0.3">
      <c r="A919" s="14"/>
    </row>
    <row r="920" spans="1:1" ht="18.75" x14ac:dyDescent="0.3">
      <c r="A920" s="14"/>
    </row>
    <row r="921" spans="1:1" ht="18.75" x14ac:dyDescent="0.3">
      <c r="A921" s="14"/>
    </row>
    <row r="922" spans="1:1" ht="18.75" x14ac:dyDescent="0.3">
      <c r="A922" s="14"/>
    </row>
    <row r="923" spans="1:1" ht="18.75" x14ac:dyDescent="0.3">
      <c r="A923" s="14"/>
    </row>
    <row r="924" spans="1:1" ht="18.75" x14ac:dyDescent="0.3">
      <c r="A924" s="14"/>
    </row>
    <row r="925" spans="1:1" ht="18.75" x14ac:dyDescent="0.3">
      <c r="A925" s="14"/>
    </row>
    <row r="926" spans="1:1" ht="18.75" x14ac:dyDescent="0.3">
      <c r="A926" s="14"/>
    </row>
    <row r="927" spans="1:1" ht="18.75" x14ac:dyDescent="0.3">
      <c r="A927" s="14"/>
    </row>
    <row r="928" spans="1:1" ht="18.75" x14ac:dyDescent="0.3">
      <c r="A928" s="14"/>
    </row>
    <row r="929" spans="1:1" ht="18.75" x14ac:dyDescent="0.3">
      <c r="A929" s="14"/>
    </row>
    <row r="930" spans="1:1" ht="18.75" x14ac:dyDescent="0.3">
      <c r="A930" s="14"/>
    </row>
    <row r="931" spans="1:1" ht="18.75" x14ac:dyDescent="0.3">
      <c r="A931" s="14"/>
    </row>
    <row r="932" spans="1:1" ht="18.75" x14ac:dyDescent="0.3">
      <c r="A932" s="14"/>
    </row>
    <row r="933" spans="1:1" ht="18.75" x14ac:dyDescent="0.3">
      <c r="A933" s="14"/>
    </row>
    <row r="934" spans="1:1" ht="18.75" x14ac:dyDescent="0.3">
      <c r="A934" s="14"/>
    </row>
    <row r="935" spans="1:1" ht="18.75" x14ac:dyDescent="0.3">
      <c r="A935" s="14"/>
    </row>
    <row r="936" spans="1:1" ht="18.75" x14ac:dyDescent="0.3">
      <c r="A936" s="14"/>
    </row>
    <row r="937" spans="1:1" ht="18.75" x14ac:dyDescent="0.3">
      <c r="A937" s="14"/>
    </row>
    <row r="938" spans="1:1" ht="18.75" x14ac:dyDescent="0.3">
      <c r="A938" s="14"/>
    </row>
    <row r="939" spans="1:1" ht="18.75" x14ac:dyDescent="0.3">
      <c r="A939" s="14"/>
    </row>
    <row r="940" spans="1:1" ht="18.75" x14ac:dyDescent="0.3">
      <c r="A940" s="14"/>
    </row>
    <row r="941" spans="1:1" ht="18.75" x14ac:dyDescent="0.3">
      <c r="A941" s="14"/>
    </row>
    <row r="942" spans="1:1" ht="18.75" x14ac:dyDescent="0.3">
      <c r="A942" s="14"/>
    </row>
    <row r="943" spans="1:1" ht="18.75" x14ac:dyDescent="0.3">
      <c r="A943" s="14"/>
    </row>
    <row r="944" spans="1:1" ht="18.75" x14ac:dyDescent="0.3">
      <c r="A944" s="14"/>
    </row>
    <row r="945" spans="1:1" ht="18.75" x14ac:dyDescent="0.3">
      <c r="A945" s="14"/>
    </row>
    <row r="946" spans="1:1" ht="18.75" x14ac:dyDescent="0.3">
      <c r="A946" s="14"/>
    </row>
    <row r="947" spans="1:1" ht="18.75" x14ac:dyDescent="0.3">
      <c r="A947" s="14"/>
    </row>
    <row r="948" spans="1:1" ht="18.75" x14ac:dyDescent="0.3">
      <c r="A948" s="14"/>
    </row>
    <row r="949" spans="1:1" ht="18.75" x14ac:dyDescent="0.3">
      <c r="A949" s="14"/>
    </row>
    <row r="950" spans="1:1" ht="18.75" x14ac:dyDescent="0.3">
      <c r="A950" s="14"/>
    </row>
    <row r="951" spans="1:1" ht="18.75" x14ac:dyDescent="0.3">
      <c r="A951" s="14"/>
    </row>
    <row r="952" spans="1:1" ht="18.75" x14ac:dyDescent="0.3">
      <c r="A952" s="14"/>
    </row>
    <row r="953" spans="1:1" ht="18.75" x14ac:dyDescent="0.3">
      <c r="A953" s="14"/>
    </row>
    <row r="954" spans="1:1" ht="18.75" x14ac:dyDescent="0.3">
      <c r="A954" s="14"/>
    </row>
    <row r="955" spans="1:1" ht="18.75" x14ac:dyDescent="0.3">
      <c r="A955" s="14"/>
    </row>
    <row r="956" spans="1:1" ht="18.75" x14ac:dyDescent="0.3">
      <c r="A956" s="14"/>
    </row>
    <row r="957" spans="1:1" ht="18.75" x14ac:dyDescent="0.3">
      <c r="A957" s="14"/>
    </row>
    <row r="958" spans="1:1" ht="18.75" x14ac:dyDescent="0.3">
      <c r="A958" s="14"/>
    </row>
    <row r="959" spans="1:1" ht="18.75" x14ac:dyDescent="0.3">
      <c r="A959" s="14"/>
    </row>
    <row r="960" spans="1:1" ht="18.75" x14ac:dyDescent="0.3">
      <c r="A960" s="14"/>
    </row>
    <row r="961" spans="1:1" ht="18.75" x14ac:dyDescent="0.3">
      <c r="A961" s="14"/>
    </row>
    <row r="962" spans="1:1" ht="18.75" x14ac:dyDescent="0.3">
      <c r="A962" s="14"/>
    </row>
    <row r="963" spans="1:1" ht="18.75" x14ac:dyDescent="0.3">
      <c r="A963" s="14"/>
    </row>
    <row r="964" spans="1:1" ht="18.75" x14ac:dyDescent="0.3">
      <c r="A964" s="14"/>
    </row>
    <row r="965" spans="1:1" ht="18.75" x14ac:dyDescent="0.3">
      <c r="A965" s="14"/>
    </row>
    <row r="966" spans="1:1" ht="18.75" x14ac:dyDescent="0.3">
      <c r="A966" s="14"/>
    </row>
    <row r="967" spans="1:1" ht="18.75" x14ac:dyDescent="0.3">
      <c r="A967" s="14"/>
    </row>
    <row r="968" spans="1:1" ht="18.75" x14ac:dyDescent="0.3">
      <c r="A968" s="14"/>
    </row>
    <row r="969" spans="1:1" ht="18.75" x14ac:dyDescent="0.3">
      <c r="A969" s="14"/>
    </row>
    <row r="970" spans="1:1" ht="18.75" x14ac:dyDescent="0.3">
      <c r="A970" s="14"/>
    </row>
    <row r="971" spans="1:1" ht="18.75" x14ac:dyDescent="0.3">
      <c r="A971" s="14"/>
    </row>
    <row r="972" spans="1:1" ht="18.75" x14ac:dyDescent="0.3">
      <c r="A972" s="14"/>
    </row>
    <row r="973" spans="1:1" ht="18.75" x14ac:dyDescent="0.3">
      <c r="A973" s="14"/>
    </row>
    <row r="974" spans="1:1" ht="18.75" x14ac:dyDescent="0.3">
      <c r="A974" s="14"/>
    </row>
    <row r="975" spans="1:1" ht="18.75" x14ac:dyDescent="0.3">
      <c r="A975" s="14"/>
    </row>
    <row r="976" spans="1:1" ht="18.75" x14ac:dyDescent="0.3">
      <c r="A976" s="14"/>
    </row>
    <row r="977" spans="1:1" ht="18.75" x14ac:dyDescent="0.3">
      <c r="A977" s="14"/>
    </row>
    <row r="978" spans="1:1" ht="18.75" x14ac:dyDescent="0.3">
      <c r="A978" s="14"/>
    </row>
    <row r="979" spans="1:1" ht="18.75" x14ac:dyDescent="0.3">
      <c r="A979" s="14"/>
    </row>
    <row r="980" spans="1:1" ht="18.75" x14ac:dyDescent="0.3">
      <c r="A980" s="14"/>
    </row>
    <row r="981" spans="1:1" ht="18.75" x14ac:dyDescent="0.3">
      <c r="A981" s="14"/>
    </row>
    <row r="982" spans="1:1" ht="18.75" x14ac:dyDescent="0.3">
      <c r="A982" s="14"/>
    </row>
    <row r="983" spans="1:1" ht="18.75" x14ac:dyDescent="0.3">
      <c r="A983" s="14"/>
    </row>
    <row r="984" spans="1:1" ht="18.75" x14ac:dyDescent="0.3">
      <c r="A984" s="14"/>
    </row>
    <row r="985" spans="1:1" ht="18.75" x14ac:dyDescent="0.3">
      <c r="A985" s="14"/>
    </row>
    <row r="986" spans="1:1" ht="18.75" x14ac:dyDescent="0.3">
      <c r="A986" s="14"/>
    </row>
    <row r="987" spans="1:1" ht="18.75" x14ac:dyDescent="0.3">
      <c r="A987" s="14"/>
    </row>
    <row r="988" spans="1:1" ht="18.75" x14ac:dyDescent="0.3">
      <c r="A988" s="14"/>
    </row>
    <row r="989" spans="1:1" ht="18.75" x14ac:dyDescent="0.3">
      <c r="A989" s="14"/>
    </row>
    <row r="990" spans="1:1" ht="18.75" x14ac:dyDescent="0.3">
      <c r="A990" s="14"/>
    </row>
    <row r="991" spans="1:1" ht="18.75" x14ac:dyDescent="0.3">
      <c r="A991" s="14"/>
    </row>
    <row r="992" spans="1:1" ht="18.75" x14ac:dyDescent="0.3">
      <c r="A992" s="14"/>
    </row>
    <row r="993" spans="1:1" ht="18.75" x14ac:dyDescent="0.3">
      <c r="A993" s="14"/>
    </row>
  </sheetData>
  <mergeCells count="3">
    <mergeCell ref="I11:J20"/>
    <mergeCell ref="C1:D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C562-7E3B-4F12-8324-EC545B743529}">
  <dimension ref="A1:AE62"/>
  <sheetViews>
    <sheetView workbookViewId="0">
      <selection activeCell="G24" sqref="A1:XFD1048576"/>
    </sheetView>
  </sheetViews>
  <sheetFormatPr defaultRowHeight="11.25" x14ac:dyDescent="0.2"/>
  <cols>
    <col min="1" max="16384" width="9" style="47"/>
  </cols>
  <sheetData>
    <row r="1" spans="1:31" x14ac:dyDescent="0.2">
      <c r="B1" s="48">
        <v>2017</v>
      </c>
      <c r="C1" s="48"/>
      <c r="D1" s="48"/>
      <c r="E1" s="48"/>
      <c r="F1" s="48"/>
      <c r="G1" s="48">
        <v>2018</v>
      </c>
      <c r="H1" s="48"/>
      <c r="I1" s="48"/>
      <c r="J1" s="48"/>
      <c r="K1" s="48"/>
      <c r="L1" s="48"/>
      <c r="M1" s="48">
        <v>2019</v>
      </c>
      <c r="N1" s="48"/>
      <c r="O1" s="48"/>
      <c r="P1" s="48"/>
      <c r="Q1" s="48"/>
      <c r="R1" s="48"/>
      <c r="S1" s="48">
        <v>2020</v>
      </c>
      <c r="T1" s="48"/>
      <c r="U1" s="48"/>
      <c r="V1" s="48"/>
      <c r="W1" s="48"/>
      <c r="X1" s="48"/>
    </row>
    <row r="2" spans="1:31" s="51" customFormat="1" ht="15" customHeight="1" x14ac:dyDescent="0.2">
      <c r="A2" s="49"/>
      <c r="B2" s="40" t="s">
        <v>63</v>
      </c>
      <c r="C2" s="41" t="s">
        <v>64</v>
      </c>
      <c r="D2" s="42" t="s">
        <v>65</v>
      </c>
      <c r="E2" s="40" t="s">
        <v>66</v>
      </c>
      <c r="F2" s="43" t="s">
        <v>67</v>
      </c>
      <c r="G2" s="49"/>
      <c r="H2" s="40" t="s">
        <v>63</v>
      </c>
      <c r="I2" s="41" t="s">
        <v>64</v>
      </c>
      <c r="J2" s="50" t="s">
        <v>65</v>
      </c>
      <c r="K2" s="40" t="s">
        <v>66</v>
      </c>
      <c r="L2" s="40" t="s">
        <v>67</v>
      </c>
      <c r="M2" s="62"/>
      <c r="N2" s="63" t="s">
        <v>63</v>
      </c>
      <c r="O2" s="63" t="s">
        <v>63</v>
      </c>
      <c r="P2" s="64" t="s">
        <v>65</v>
      </c>
      <c r="Q2" s="63" t="s">
        <v>66</v>
      </c>
      <c r="R2" s="63" t="s">
        <v>67</v>
      </c>
      <c r="S2" s="49"/>
      <c r="T2" s="40" t="s">
        <v>63</v>
      </c>
      <c r="U2" s="40" t="s">
        <v>63</v>
      </c>
      <c r="V2" s="50" t="s">
        <v>65</v>
      </c>
      <c r="W2" s="40" t="s">
        <v>66</v>
      </c>
      <c r="X2" s="40" t="s">
        <v>67</v>
      </c>
      <c r="Y2" s="49"/>
      <c r="Z2" s="40" t="s">
        <v>63</v>
      </c>
      <c r="AA2" s="40" t="s">
        <v>63</v>
      </c>
      <c r="AB2" s="40" t="s">
        <v>63</v>
      </c>
      <c r="AC2" s="50" t="s">
        <v>65</v>
      </c>
      <c r="AD2" s="40" t="s">
        <v>66</v>
      </c>
      <c r="AE2" s="40" t="s">
        <v>67</v>
      </c>
    </row>
    <row r="3" spans="1:31" s="51" customFormat="1" ht="27.75" customHeight="1" x14ac:dyDescent="0.25">
      <c r="A3" s="44" t="s">
        <v>58</v>
      </c>
      <c r="B3" s="45" t="s">
        <v>68</v>
      </c>
      <c r="C3" s="45" t="s">
        <v>68</v>
      </c>
      <c r="D3" s="45" t="s">
        <v>69</v>
      </c>
      <c r="E3" s="45" t="s">
        <v>70</v>
      </c>
      <c r="F3" s="46" t="s">
        <v>71</v>
      </c>
      <c r="G3" s="44" t="s">
        <v>58</v>
      </c>
      <c r="H3" s="52" t="s">
        <v>68</v>
      </c>
      <c r="I3" s="52" t="s">
        <v>68</v>
      </c>
      <c r="J3" s="52" t="s">
        <v>69</v>
      </c>
      <c r="K3" s="52" t="s">
        <v>70</v>
      </c>
      <c r="L3" s="45" t="s">
        <v>72</v>
      </c>
      <c r="M3" s="65" t="s">
        <v>58</v>
      </c>
      <c r="N3" s="66" t="s">
        <v>68</v>
      </c>
      <c r="O3" s="67" t="s">
        <v>80</v>
      </c>
      <c r="P3" s="66" t="s">
        <v>69</v>
      </c>
      <c r="Q3" s="66" t="s">
        <v>70</v>
      </c>
      <c r="R3" s="68" t="s">
        <v>81</v>
      </c>
      <c r="S3" s="44" t="s">
        <v>58</v>
      </c>
      <c r="T3" s="45" t="s">
        <v>68</v>
      </c>
      <c r="U3" s="50" t="s">
        <v>80</v>
      </c>
      <c r="V3" s="52" t="s">
        <v>69</v>
      </c>
      <c r="W3" s="52" t="s">
        <v>70</v>
      </c>
      <c r="X3" s="45" t="s">
        <v>82</v>
      </c>
      <c r="Y3" s="44" t="s">
        <v>58</v>
      </c>
      <c r="Z3" s="44" t="s">
        <v>68</v>
      </c>
      <c r="AA3" s="41" t="s">
        <v>80</v>
      </c>
      <c r="AB3" s="41" t="s">
        <v>83</v>
      </c>
      <c r="AC3" s="52" t="s">
        <v>69</v>
      </c>
      <c r="AD3" s="52" t="s">
        <v>70</v>
      </c>
      <c r="AE3" s="44" t="s">
        <v>84</v>
      </c>
    </row>
    <row r="4" spans="1:31" s="51" customFormat="1" ht="14.1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51" customFormat="1" ht="15" customHeight="1" x14ac:dyDescent="0.25">
      <c r="A5" s="54" t="s">
        <v>53</v>
      </c>
      <c r="B5" s="55">
        <v>4077408.77</v>
      </c>
      <c r="C5" s="55">
        <v>317491.87</v>
      </c>
      <c r="D5" s="56">
        <v>0</v>
      </c>
      <c r="E5" s="56">
        <v>0</v>
      </c>
      <c r="F5" s="57">
        <v>8110890.0599999996</v>
      </c>
      <c r="G5" s="54" t="s">
        <v>53</v>
      </c>
      <c r="H5" s="55">
        <v>4226781.92</v>
      </c>
      <c r="I5" s="55">
        <v>322483.17</v>
      </c>
      <c r="J5" s="56">
        <v>0</v>
      </c>
      <c r="K5" s="56">
        <v>0</v>
      </c>
      <c r="L5" s="57">
        <v>8324350.71</v>
      </c>
      <c r="M5" s="54" t="s">
        <v>53</v>
      </c>
      <c r="N5" s="55">
        <v>4356792.05</v>
      </c>
      <c r="O5" s="55">
        <v>383489.3</v>
      </c>
      <c r="P5" s="56">
        <v>0</v>
      </c>
      <c r="Q5" s="56">
        <v>0</v>
      </c>
      <c r="R5" s="57">
        <v>8562726.5800000001</v>
      </c>
      <c r="S5" s="54" t="s">
        <v>53</v>
      </c>
      <c r="T5" s="55">
        <v>4542683.6399999997</v>
      </c>
      <c r="U5" s="55">
        <v>269397.69</v>
      </c>
      <c r="V5" s="56">
        <v>0</v>
      </c>
      <c r="W5" s="56">
        <v>0</v>
      </c>
      <c r="X5" s="57">
        <v>8640120.5899999999</v>
      </c>
      <c r="Y5" s="54" t="s">
        <v>53</v>
      </c>
      <c r="Z5" s="69">
        <v>4539405.63</v>
      </c>
      <c r="AA5" s="69">
        <v>232026.32</v>
      </c>
      <c r="AB5" s="69">
        <v>4771431.95</v>
      </c>
      <c r="AC5" s="56">
        <v>0</v>
      </c>
      <c r="AD5" s="56">
        <v>0</v>
      </c>
      <c r="AE5" s="70">
        <v>8599631.2100000009</v>
      </c>
    </row>
    <row r="6" spans="1:31" s="51" customFormat="1" ht="15" customHeight="1" x14ac:dyDescent="0.25">
      <c r="A6" s="54" t="s">
        <v>3</v>
      </c>
      <c r="B6" s="55">
        <v>1872525</v>
      </c>
      <c r="C6" s="55">
        <v>146170.31</v>
      </c>
      <c r="D6" s="56">
        <v>0</v>
      </c>
      <c r="E6" s="56">
        <v>0</v>
      </c>
      <c r="F6" s="57">
        <v>3817410.63</v>
      </c>
      <c r="G6" s="54" t="s">
        <v>3</v>
      </c>
      <c r="H6" s="55">
        <v>1939275</v>
      </c>
      <c r="I6" s="55">
        <v>147957.37</v>
      </c>
      <c r="J6" s="55">
        <v>220670.51</v>
      </c>
      <c r="K6" s="56">
        <v>0</v>
      </c>
      <c r="L6" s="57">
        <v>2905883.59</v>
      </c>
      <c r="M6" s="54" t="s">
        <v>3</v>
      </c>
      <c r="N6" s="55">
        <v>2008652.92</v>
      </c>
      <c r="O6" s="55">
        <v>176872.5</v>
      </c>
      <c r="P6" s="55">
        <v>215716.1</v>
      </c>
      <c r="Q6" s="56">
        <v>0</v>
      </c>
      <c r="R6" s="57">
        <v>4145444.34</v>
      </c>
      <c r="S6" s="54" t="s">
        <v>3</v>
      </c>
      <c r="T6" s="55">
        <v>2097525</v>
      </c>
      <c r="U6" s="55">
        <v>124390.87</v>
      </c>
      <c r="V6" s="55">
        <v>175832.09</v>
      </c>
      <c r="W6" s="56">
        <v>0</v>
      </c>
      <c r="X6" s="57">
        <v>4144503.38</v>
      </c>
      <c r="Y6" s="54" t="s">
        <v>3</v>
      </c>
      <c r="Z6" s="69">
        <v>2097525</v>
      </c>
      <c r="AA6" s="69">
        <v>107212.5</v>
      </c>
      <c r="AB6" s="69">
        <v>2204737.5</v>
      </c>
      <c r="AC6" s="55">
        <v>193427.43</v>
      </c>
      <c r="AD6" s="56">
        <v>0</v>
      </c>
      <c r="AE6" s="70">
        <v>4144993.36</v>
      </c>
    </row>
    <row r="7" spans="1:31" s="51" customFormat="1" ht="15" customHeight="1" x14ac:dyDescent="0.25">
      <c r="A7" s="54" t="s">
        <v>5</v>
      </c>
      <c r="B7" s="55">
        <v>4432462.5</v>
      </c>
      <c r="C7" s="55">
        <v>344892.53</v>
      </c>
      <c r="D7" s="55">
        <v>471949.62</v>
      </c>
      <c r="E7" s="56">
        <v>0</v>
      </c>
      <c r="F7" s="57">
        <v>9189520.7200000007</v>
      </c>
      <c r="G7" s="54" t="s">
        <v>5</v>
      </c>
      <c r="H7" s="55">
        <v>4592191.95</v>
      </c>
      <c r="I7" s="55">
        <v>350362.2</v>
      </c>
      <c r="J7" s="55">
        <v>466624.13</v>
      </c>
      <c r="K7" s="56">
        <v>0</v>
      </c>
      <c r="L7" s="57">
        <v>9410305.9900000002</v>
      </c>
      <c r="M7" s="54" t="s">
        <v>5</v>
      </c>
      <c r="N7" s="55">
        <v>4760487.16</v>
      </c>
      <c r="O7" s="55">
        <v>419019.63</v>
      </c>
      <c r="P7" s="55">
        <v>456147.66</v>
      </c>
      <c r="Q7" s="56">
        <v>0</v>
      </c>
      <c r="R7" s="57">
        <v>9687274.3800000008</v>
      </c>
      <c r="S7" s="54" t="s">
        <v>5</v>
      </c>
      <c r="T7" s="55">
        <v>4970834.95</v>
      </c>
      <c r="U7" s="55">
        <v>294788.62</v>
      </c>
      <c r="V7" s="55">
        <v>371809.97</v>
      </c>
      <c r="W7" s="56">
        <v>0</v>
      </c>
      <c r="X7" s="57">
        <v>9701091.5299999993</v>
      </c>
      <c r="Y7" s="54" t="s">
        <v>5</v>
      </c>
      <c r="Z7" s="69">
        <v>4973569.91</v>
      </c>
      <c r="AA7" s="69">
        <v>254218.12</v>
      </c>
      <c r="AB7" s="69">
        <v>5227788.03</v>
      </c>
      <c r="AC7" s="55">
        <v>409016.61</v>
      </c>
      <c r="AD7" s="56">
        <v>0</v>
      </c>
      <c r="AE7" s="70">
        <v>9695664.4600000009</v>
      </c>
    </row>
    <row r="8" spans="1:31" s="51" customFormat="1" ht="15" customHeight="1" x14ac:dyDescent="0.25">
      <c r="A8" s="54" t="s">
        <v>6</v>
      </c>
      <c r="B8" s="55">
        <v>3073318.29</v>
      </c>
      <c r="C8" s="55">
        <v>239093.46</v>
      </c>
      <c r="D8" s="56">
        <v>0</v>
      </c>
      <c r="E8" s="56">
        <v>0</v>
      </c>
      <c r="F8" s="57">
        <v>6549165.6200000001</v>
      </c>
      <c r="G8" s="54" t="s">
        <v>6</v>
      </c>
      <c r="H8" s="55">
        <v>3187691.02</v>
      </c>
      <c r="I8" s="55">
        <v>243205.52</v>
      </c>
      <c r="J8" s="56">
        <v>0</v>
      </c>
      <c r="K8" s="56">
        <v>0</v>
      </c>
      <c r="L8" s="57">
        <v>6545381.1200000001</v>
      </c>
      <c r="M8" s="54" t="s">
        <v>6</v>
      </c>
      <c r="N8" s="55">
        <v>3293466.94</v>
      </c>
      <c r="O8" s="55">
        <v>289896.32000000001</v>
      </c>
      <c r="P8" s="56">
        <v>0</v>
      </c>
      <c r="Q8" s="56">
        <v>0</v>
      </c>
      <c r="R8" s="57">
        <v>6737151.0599999996</v>
      </c>
      <c r="S8" s="54" t="s">
        <v>6</v>
      </c>
      <c r="T8" s="55">
        <v>3435209.21</v>
      </c>
      <c r="U8" s="55">
        <v>203720.42</v>
      </c>
      <c r="V8" s="56">
        <v>0</v>
      </c>
      <c r="W8" s="56">
        <v>0</v>
      </c>
      <c r="X8" s="57">
        <v>9232237.8800000008</v>
      </c>
      <c r="Y8" s="54" t="s">
        <v>6</v>
      </c>
      <c r="Z8" s="69">
        <v>3436329.69</v>
      </c>
      <c r="AA8" s="69">
        <v>175643.91</v>
      </c>
      <c r="AB8" s="69">
        <v>3611973.6</v>
      </c>
      <c r="AC8" s="56">
        <v>0</v>
      </c>
      <c r="AD8" s="56">
        <v>0</v>
      </c>
      <c r="AE8" s="70">
        <v>9201546.9299999997</v>
      </c>
    </row>
    <row r="9" spans="1:31" s="51" customFormat="1" ht="15" customHeight="1" x14ac:dyDescent="0.25">
      <c r="A9" s="54" t="s">
        <v>7</v>
      </c>
      <c r="B9" s="55">
        <v>23082740.219999999</v>
      </c>
      <c r="C9" s="55">
        <v>1833742.56</v>
      </c>
      <c r="D9" s="55">
        <v>1387500</v>
      </c>
      <c r="E9" s="56">
        <v>0</v>
      </c>
      <c r="F9" s="57">
        <v>82654656.420000002</v>
      </c>
      <c r="G9" s="54" t="s">
        <v>7</v>
      </c>
      <c r="H9" s="55">
        <v>23687928.030000001</v>
      </c>
      <c r="I9" s="55">
        <v>1807275.21</v>
      </c>
      <c r="J9" s="55">
        <v>1401000</v>
      </c>
      <c r="K9" s="56">
        <v>0</v>
      </c>
      <c r="L9" s="57">
        <v>85053274.939999998</v>
      </c>
      <c r="M9" s="54" t="s">
        <v>7</v>
      </c>
      <c r="N9" s="55">
        <v>24457606.120000001</v>
      </c>
      <c r="O9" s="55">
        <v>2152753.88</v>
      </c>
      <c r="P9" s="55">
        <v>1415000</v>
      </c>
      <c r="Q9" s="56">
        <v>0</v>
      </c>
      <c r="R9" s="57">
        <v>84241218.200000003</v>
      </c>
      <c r="S9" s="54" t="s">
        <v>7</v>
      </c>
      <c r="T9" s="55">
        <v>25514239.48</v>
      </c>
      <c r="U9" s="55">
        <v>1513087.36</v>
      </c>
      <c r="V9" s="55">
        <v>1429500</v>
      </c>
      <c r="W9" s="56">
        <v>0</v>
      </c>
      <c r="X9" s="57">
        <v>85504001.280000001</v>
      </c>
      <c r="Y9" s="54" t="s">
        <v>7</v>
      </c>
      <c r="Z9" s="69">
        <v>25515783.84</v>
      </c>
      <c r="AA9" s="69">
        <v>1304208.99</v>
      </c>
      <c r="AB9" s="69">
        <v>26819992.829999998</v>
      </c>
      <c r="AC9" s="55">
        <v>1429500</v>
      </c>
      <c r="AD9" s="56">
        <v>0</v>
      </c>
      <c r="AE9" s="70">
        <v>84414220.969999999</v>
      </c>
    </row>
    <row r="10" spans="1:31" s="51" customFormat="1" ht="15" customHeight="1" x14ac:dyDescent="0.25">
      <c r="A10" s="54" t="s">
        <v>8</v>
      </c>
      <c r="B10" s="55">
        <v>4020241.56</v>
      </c>
      <c r="C10" s="55">
        <v>313134.09999999998</v>
      </c>
      <c r="D10" s="56">
        <v>0</v>
      </c>
      <c r="E10" s="56">
        <v>0</v>
      </c>
      <c r="F10" s="57">
        <v>8443658.2699999996</v>
      </c>
      <c r="G10" s="54" t="s">
        <v>8</v>
      </c>
      <c r="H10" s="55">
        <v>4168953.44</v>
      </c>
      <c r="I10" s="55">
        <v>318071.13</v>
      </c>
      <c r="J10" s="56">
        <v>0</v>
      </c>
      <c r="K10" s="56">
        <v>0</v>
      </c>
      <c r="L10" s="57">
        <v>8128316.6500000004</v>
      </c>
      <c r="M10" s="54" t="s">
        <v>8</v>
      </c>
      <c r="N10" s="55">
        <v>4311561.5199999996</v>
      </c>
      <c r="O10" s="55">
        <v>379507.21</v>
      </c>
      <c r="P10" s="56">
        <v>0</v>
      </c>
      <c r="Q10" s="56">
        <v>0</v>
      </c>
      <c r="R10" s="57">
        <v>8829772.2599999998</v>
      </c>
      <c r="S10" s="54" t="s">
        <v>8</v>
      </c>
      <c r="T10" s="55">
        <v>4500533.66</v>
      </c>
      <c r="U10" s="55">
        <v>266898.03999999998</v>
      </c>
      <c r="V10" s="55">
        <v>364293.07</v>
      </c>
      <c r="W10" s="56">
        <v>0</v>
      </c>
      <c r="X10" s="57">
        <v>9281594.1400000006</v>
      </c>
      <c r="Y10" s="54" t="s">
        <v>8</v>
      </c>
      <c r="Z10" s="69">
        <v>4503125.59</v>
      </c>
      <c r="AA10" s="69">
        <v>230171.91</v>
      </c>
      <c r="AB10" s="69">
        <v>4733297.5</v>
      </c>
      <c r="AC10" s="55">
        <v>400747.5</v>
      </c>
      <c r="AD10" s="56">
        <v>0</v>
      </c>
      <c r="AE10" s="70">
        <v>9716416.1899999995</v>
      </c>
    </row>
    <row r="11" spans="1:31" s="51" customFormat="1" ht="15" customHeight="1" x14ac:dyDescent="0.25">
      <c r="A11" s="54" t="s">
        <v>9</v>
      </c>
      <c r="B11" s="55">
        <v>2254057.8199999998</v>
      </c>
      <c r="C11" s="55">
        <v>175781.65</v>
      </c>
      <c r="D11" s="56">
        <v>0</v>
      </c>
      <c r="E11" s="55">
        <v>375000</v>
      </c>
      <c r="F11" s="57">
        <v>12400446.08</v>
      </c>
      <c r="G11" s="54" t="s">
        <v>9</v>
      </c>
      <c r="H11" s="55">
        <v>2335682.7400000002</v>
      </c>
      <c r="I11" s="55">
        <v>178201.38</v>
      </c>
      <c r="J11" s="55">
        <v>276305.87</v>
      </c>
      <c r="K11" s="55">
        <v>375000</v>
      </c>
      <c r="L11" s="57">
        <v>12867885.699999999</v>
      </c>
      <c r="M11" s="54" t="s">
        <v>9</v>
      </c>
      <c r="N11" s="55">
        <v>2418458.88</v>
      </c>
      <c r="O11" s="55">
        <v>212872.6</v>
      </c>
      <c r="P11" s="55">
        <v>270102.34999999998</v>
      </c>
      <c r="Q11" s="55">
        <v>375000</v>
      </c>
      <c r="R11" s="57">
        <v>13056511.91</v>
      </c>
      <c r="S11" s="54" t="s">
        <v>9</v>
      </c>
      <c r="T11" s="55">
        <v>2524019.85</v>
      </c>
      <c r="U11" s="55">
        <v>149683.57</v>
      </c>
      <c r="V11" s="55">
        <v>220162.81</v>
      </c>
      <c r="W11" s="55">
        <v>375000</v>
      </c>
      <c r="X11" s="57">
        <v>11157581.51</v>
      </c>
      <c r="Y11" s="54" t="s">
        <v>9</v>
      </c>
      <c r="Z11" s="69">
        <v>2524619.08</v>
      </c>
      <c r="AA11" s="69">
        <v>129042.9</v>
      </c>
      <c r="AB11" s="69">
        <v>2653661.98</v>
      </c>
      <c r="AC11" s="55">
        <v>242194.27</v>
      </c>
      <c r="AD11" s="55">
        <v>375000</v>
      </c>
      <c r="AE11" s="70">
        <v>12075900.35</v>
      </c>
    </row>
    <row r="12" spans="1:31" s="51" customFormat="1" ht="15" customHeight="1" x14ac:dyDescent="0.25">
      <c r="A12" s="54" t="s">
        <v>11</v>
      </c>
      <c r="B12" s="55">
        <v>1872525</v>
      </c>
      <c r="C12" s="55">
        <v>146170.31</v>
      </c>
      <c r="D12" s="55">
        <v>223188.98</v>
      </c>
      <c r="E12" s="56">
        <v>0</v>
      </c>
      <c r="F12" s="57">
        <v>5150598.26</v>
      </c>
      <c r="G12" s="54" t="s">
        <v>11</v>
      </c>
      <c r="H12" s="55">
        <v>1939275</v>
      </c>
      <c r="I12" s="55">
        <v>147957.37</v>
      </c>
      <c r="J12" s="55">
        <v>220670.51</v>
      </c>
      <c r="K12" s="56">
        <v>0</v>
      </c>
      <c r="L12" s="57">
        <v>5256120.8899999997</v>
      </c>
      <c r="M12" s="54" t="s">
        <v>11</v>
      </c>
      <c r="N12" s="55">
        <v>2008641.87</v>
      </c>
      <c r="O12" s="55">
        <v>176872.5</v>
      </c>
      <c r="P12" s="55">
        <v>215716.1</v>
      </c>
      <c r="Q12" s="56">
        <v>0</v>
      </c>
      <c r="R12" s="57">
        <v>5377638.6600000001</v>
      </c>
      <c r="S12" s="54" t="s">
        <v>11</v>
      </c>
      <c r="T12" s="55">
        <v>2097525</v>
      </c>
      <c r="U12" s="55">
        <v>124390.87</v>
      </c>
      <c r="V12" s="55">
        <v>175832.09</v>
      </c>
      <c r="W12" s="56">
        <v>0</v>
      </c>
      <c r="X12" s="57">
        <v>5405296.8499999996</v>
      </c>
      <c r="Y12" s="54" t="s">
        <v>11</v>
      </c>
      <c r="Z12" s="69">
        <v>2097525</v>
      </c>
      <c r="AA12" s="69">
        <v>107212.5</v>
      </c>
      <c r="AB12" s="69">
        <v>2204737.5</v>
      </c>
      <c r="AC12" s="55">
        <v>193427.43</v>
      </c>
      <c r="AD12" s="56">
        <v>0</v>
      </c>
      <c r="AE12" s="70">
        <v>5373908.7300000004</v>
      </c>
    </row>
    <row r="13" spans="1:31" s="51" customFormat="1" ht="15" customHeight="1" x14ac:dyDescent="0.25">
      <c r="A13" s="54" t="s">
        <v>54</v>
      </c>
      <c r="B13" s="55">
        <v>1872525</v>
      </c>
      <c r="C13" s="55">
        <v>146170.31</v>
      </c>
      <c r="D13" s="55">
        <v>223188.98</v>
      </c>
      <c r="E13" s="56">
        <v>0</v>
      </c>
      <c r="F13" s="57">
        <v>3937510.75</v>
      </c>
      <c r="G13" s="54" t="s">
        <v>54</v>
      </c>
      <c r="H13" s="55">
        <v>1939275</v>
      </c>
      <c r="I13" s="55">
        <v>147957.37</v>
      </c>
      <c r="J13" s="55">
        <v>220670.51</v>
      </c>
      <c r="K13" s="56">
        <v>0</v>
      </c>
      <c r="L13" s="57">
        <v>3716353.51</v>
      </c>
      <c r="M13" s="54" t="s">
        <v>54</v>
      </c>
      <c r="N13" s="55">
        <v>2008497.21</v>
      </c>
      <c r="O13" s="55">
        <v>176872.5</v>
      </c>
      <c r="P13" s="55">
        <v>215716.1</v>
      </c>
      <c r="Q13" s="56">
        <v>0</v>
      </c>
      <c r="R13" s="57">
        <v>4145288.63</v>
      </c>
      <c r="S13" s="54" t="s">
        <v>54</v>
      </c>
      <c r="T13" s="55">
        <v>2097525</v>
      </c>
      <c r="U13" s="55">
        <v>124390.87</v>
      </c>
      <c r="V13" s="55">
        <v>175832.09</v>
      </c>
      <c r="W13" s="56">
        <v>0</v>
      </c>
      <c r="X13" s="57">
        <v>4144503.38</v>
      </c>
      <c r="Y13" s="54" t="s">
        <v>54</v>
      </c>
      <c r="Z13" s="69">
        <v>2097525</v>
      </c>
      <c r="AA13" s="69">
        <v>107212.5</v>
      </c>
      <c r="AB13" s="69">
        <v>2204737.5</v>
      </c>
      <c r="AC13" s="55">
        <v>193427.43</v>
      </c>
      <c r="AD13" s="56">
        <v>0</v>
      </c>
      <c r="AE13" s="70">
        <v>4144993.36</v>
      </c>
    </row>
    <row r="14" spans="1:31" s="51" customFormat="1" ht="15" customHeight="1" x14ac:dyDescent="0.25">
      <c r="A14" s="54" t="s">
        <v>12</v>
      </c>
      <c r="B14" s="55">
        <v>11995144.77</v>
      </c>
      <c r="C14" s="55">
        <v>935095.04</v>
      </c>
      <c r="D14" s="55">
        <v>1350069.41</v>
      </c>
      <c r="E14" s="55">
        <v>375000</v>
      </c>
      <c r="F14" s="57">
        <v>25741038.469999999</v>
      </c>
      <c r="G14" s="54" t="s">
        <v>12</v>
      </c>
      <c r="H14" s="55">
        <v>12429519.869999999</v>
      </c>
      <c r="I14" s="55">
        <v>948312.71</v>
      </c>
      <c r="J14" s="55">
        <v>1334835.22</v>
      </c>
      <c r="K14" s="56">
        <v>0</v>
      </c>
      <c r="L14" s="57">
        <v>25547566.23</v>
      </c>
      <c r="M14" s="54" t="s">
        <v>12</v>
      </c>
      <c r="N14" s="55">
        <v>12869947.220000001</v>
      </c>
      <c r="O14" s="55">
        <v>1132812.6100000001</v>
      </c>
      <c r="P14" s="55">
        <v>1304865.98</v>
      </c>
      <c r="Q14" s="56">
        <v>0</v>
      </c>
      <c r="R14" s="57">
        <v>26075192.149999999</v>
      </c>
      <c r="S14" s="54" t="s">
        <v>12</v>
      </c>
      <c r="T14" s="55">
        <v>13434485.23</v>
      </c>
      <c r="U14" s="55">
        <v>796713.92</v>
      </c>
      <c r="V14" s="55">
        <v>1063607.76</v>
      </c>
      <c r="W14" s="56">
        <v>0</v>
      </c>
      <c r="X14" s="57">
        <v>26088351.809999999</v>
      </c>
      <c r="Y14" s="54" t="s">
        <v>12</v>
      </c>
      <c r="Z14" s="69">
        <v>13436047.84</v>
      </c>
      <c r="AA14" s="69">
        <v>686767.63</v>
      </c>
      <c r="AB14" s="69">
        <v>14122815.470000001</v>
      </c>
      <c r="AC14" s="55">
        <v>1170041.8899999999</v>
      </c>
      <c r="AD14" s="56">
        <v>0</v>
      </c>
      <c r="AE14" s="70">
        <v>26072676.48</v>
      </c>
    </row>
    <row r="15" spans="1:31" s="51" customFormat="1" ht="15" customHeight="1" x14ac:dyDescent="0.25">
      <c r="A15" s="54" t="s">
        <v>13</v>
      </c>
      <c r="B15" s="55">
        <v>7122945.54</v>
      </c>
      <c r="C15" s="55">
        <v>554305.77</v>
      </c>
      <c r="D15" s="55">
        <v>792511.34</v>
      </c>
      <c r="E15" s="56">
        <v>0</v>
      </c>
      <c r="F15" s="57">
        <v>14977254.859999999</v>
      </c>
      <c r="G15" s="54" t="s">
        <v>13</v>
      </c>
      <c r="H15" s="55">
        <v>7384276.75</v>
      </c>
      <c r="I15" s="55">
        <v>563384.87</v>
      </c>
      <c r="J15" s="55">
        <v>783568.64</v>
      </c>
      <c r="K15" s="56">
        <v>0</v>
      </c>
      <c r="L15" s="57">
        <v>14971961.66</v>
      </c>
      <c r="M15" s="54" t="s">
        <v>13</v>
      </c>
      <c r="N15" s="55">
        <v>7641681</v>
      </c>
      <c r="O15" s="55">
        <v>672624.88</v>
      </c>
      <c r="P15" s="55">
        <v>765976.24</v>
      </c>
      <c r="Q15" s="56">
        <v>0</v>
      </c>
      <c r="R15" s="57">
        <v>15401007.83</v>
      </c>
      <c r="S15" s="54" t="s">
        <v>13</v>
      </c>
      <c r="T15" s="55">
        <v>7973589.8399999999</v>
      </c>
      <c r="U15" s="55">
        <v>472862.93</v>
      </c>
      <c r="V15" s="55">
        <v>624353.98</v>
      </c>
      <c r="W15" s="56">
        <v>0</v>
      </c>
      <c r="X15" s="57">
        <v>15406782.279999999</v>
      </c>
      <c r="Y15" s="54" t="s">
        <v>13</v>
      </c>
      <c r="Z15" s="69">
        <v>7976193.5899999999</v>
      </c>
      <c r="AA15" s="69">
        <v>407693.66</v>
      </c>
      <c r="AB15" s="69">
        <v>8383887.25</v>
      </c>
      <c r="AC15" s="55">
        <v>686832.44</v>
      </c>
      <c r="AD15" s="56">
        <v>0</v>
      </c>
      <c r="AE15" s="70">
        <v>15398637.98</v>
      </c>
    </row>
    <row r="16" spans="1:31" s="51" customFormat="1" ht="15" customHeight="1" x14ac:dyDescent="0.25">
      <c r="A16" s="54" t="s">
        <v>14</v>
      </c>
      <c r="B16" s="55">
        <v>1872525</v>
      </c>
      <c r="C16" s="55">
        <v>146170.31</v>
      </c>
      <c r="D16" s="55">
        <v>223188.98</v>
      </c>
      <c r="E16" s="56">
        <v>0</v>
      </c>
      <c r="F16" s="57">
        <v>8931975.2599999998</v>
      </c>
      <c r="G16" s="54" t="s">
        <v>14</v>
      </c>
      <c r="H16" s="55">
        <v>1939275</v>
      </c>
      <c r="I16" s="55">
        <v>147957.37</v>
      </c>
      <c r="J16" s="55">
        <v>220670.51</v>
      </c>
      <c r="K16" s="56">
        <v>0</v>
      </c>
      <c r="L16" s="57">
        <v>6192560.8899999997</v>
      </c>
      <c r="M16" s="54" t="s">
        <v>14</v>
      </c>
      <c r="N16" s="55">
        <v>2008786.22</v>
      </c>
      <c r="O16" s="55">
        <v>176872.5</v>
      </c>
      <c r="P16" s="55">
        <v>215716.1</v>
      </c>
      <c r="Q16" s="56">
        <v>0</v>
      </c>
      <c r="R16" s="57">
        <v>6318649.0099999998</v>
      </c>
      <c r="S16" s="54" t="s">
        <v>14</v>
      </c>
      <c r="T16" s="55">
        <v>2097525</v>
      </c>
      <c r="U16" s="55">
        <v>124390.87</v>
      </c>
      <c r="V16" s="55">
        <v>175832.09</v>
      </c>
      <c r="W16" s="56">
        <v>0</v>
      </c>
      <c r="X16" s="57">
        <v>6367260.8499999996</v>
      </c>
      <c r="Y16" s="54" t="s">
        <v>14</v>
      </c>
      <c r="Z16" s="69">
        <v>2097525</v>
      </c>
      <c r="AA16" s="69">
        <v>107212.5</v>
      </c>
      <c r="AB16" s="69">
        <v>2204737.5</v>
      </c>
      <c r="AC16" s="55">
        <v>193427.43</v>
      </c>
      <c r="AD16" s="56">
        <v>0</v>
      </c>
      <c r="AE16" s="70">
        <v>6312644.7300000004</v>
      </c>
    </row>
    <row r="17" spans="1:31" s="51" customFormat="1" ht="15" customHeight="1" x14ac:dyDescent="0.25">
      <c r="A17" s="54" t="s">
        <v>15</v>
      </c>
      <c r="B17" s="55">
        <v>1872525</v>
      </c>
      <c r="C17" s="55">
        <v>146170.31</v>
      </c>
      <c r="D17" s="56">
        <v>0</v>
      </c>
      <c r="E17" s="56">
        <v>0</v>
      </c>
      <c r="F17" s="57">
        <v>3781710.94</v>
      </c>
      <c r="G17" s="54" t="s">
        <v>15</v>
      </c>
      <c r="H17" s="55">
        <v>1939275</v>
      </c>
      <c r="I17" s="55">
        <v>147957.37</v>
      </c>
      <c r="J17" s="56">
        <v>0</v>
      </c>
      <c r="K17" s="56">
        <v>0</v>
      </c>
      <c r="L17" s="57">
        <v>3878421.69</v>
      </c>
      <c r="M17" s="54" t="s">
        <v>15</v>
      </c>
      <c r="N17" s="55">
        <v>2009261.79</v>
      </c>
      <c r="O17" s="55">
        <v>176872.5</v>
      </c>
      <c r="P17" s="56">
        <v>0</v>
      </c>
      <c r="Q17" s="56">
        <v>0</v>
      </c>
      <c r="R17" s="57">
        <v>3966192.48</v>
      </c>
      <c r="S17" s="54" t="s">
        <v>15</v>
      </c>
      <c r="T17" s="55">
        <v>2097525</v>
      </c>
      <c r="U17" s="55">
        <v>124390.87</v>
      </c>
      <c r="V17" s="56">
        <v>0</v>
      </c>
      <c r="W17" s="56">
        <v>0</v>
      </c>
      <c r="X17" s="57">
        <v>4006268.76</v>
      </c>
      <c r="Y17" s="54" t="s">
        <v>15</v>
      </c>
      <c r="Z17" s="69">
        <v>2097525</v>
      </c>
      <c r="AA17" s="69">
        <v>107212.5</v>
      </c>
      <c r="AB17" s="69">
        <v>2204737.5</v>
      </c>
      <c r="AC17" s="56">
        <v>0</v>
      </c>
      <c r="AD17" s="56">
        <v>0</v>
      </c>
      <c r="AE17" s="70">
        <v>3986821.3</v>
      </c>
    </row>
    <row r="18" spans="1:31" s="51" customFormat="1" ht="15" customHeight="1" x14ac:dyDescent="0.25">
      <c r="A18" s="54" t="s">
        <v>16</v>
      </c>
      <c r="B18" s="55">
        <v>9087538.2699999996</v>
      </c>
      <c r="C18" s="55">
        <v>708158.7</v>
      </c>
      <c r="D18" s="55">
        <v>1128995.73</v>
      </c>
      <c r="E18" s="55">
        <v>375000</v>
      </c>
      <c r="F18" s="57">
        <v>20570135.25</v>
      </c>
      <c r="G18" s="54" t="s">
        <v>16</v>
      </c>
      <c r="H18" s="55">
        <v>9418977.5899999999</v>
      </c>
      <c r="I18" s="55">
        <v>718622.78</v>
      </c>
      <c r="J18" s="55">
        <v>1116256.1299999999</v>
      </c>
      <c r="K18" s="55">
        <v>375000</v>
      </c>
      <c r="L18" s="57">
        <v>20519276.98</v>
      </c>
      <c r="M18" s="54" t="s">
        <v>16</v>
      </c>
      <c r="N18" s="55">
        <v>9747223.3399999999</v>
      </c>
      <c r="O18" s="55">
        <v>857954.5</v>
      </c>
      <c r="P18" s="55">
        <v>1091194.3500000001</v>
      </c>
      <c r="Q18" s="56">
        <v>0</v>
      </c>
      <c r="R18" s="57">
        <v>19043798.440000001</v>
      </c>
      <c r="S18" s="54" t="s">
        <v>16</v>
      </c>
      <c r="T18" s="55">
        <v>10170883.289999999</v>
      </c>
      <c r="U18" s="55">
        <v>603170.43000000005</v>
      </c>
      <c r="V18" s="55">
        <v>889442.13</v>
      </c>
      <c r="W18" s="55">
        <v>375000</v>
      </c>
      <c r="X18" s="57">
        <v>21064599.210000001</v>
      </c>
      <c r="Y18" s="54" t="s">
        <v>16</v>
      </c>
      <c r="Z18" s="69">
        <v>10172492.460000001</v>
      </c>
      <c r="AA18" s="69">
        <v>519954.87</v>
      </c>
      <c r="AB18" s="69">
        <v>10692447.33</v>
      </c>
      <c r="AC18" s="55">
        <v>978447.69</v>
      </c>
      <c r="AD18" s="55">
        <v>375000</v>
      </c>
      <c r="AE18" s="70">
        <v>21060520.190000001</v>
      </c>
    </row>
    <row r="19" spans="1:31" s="51" customFormat="1" ht="15" customHeight="1" x14ac:dyDescent="0.25">
      <c r="A19" s="54" t="s">
        <v>17</v>
      </c>
      <c r="B19" s="55">
        <v>4921037.09</v>
      </c>
      <c r="C19" s="55">
        <v>383779.79</v>
      </c>
      <c r="D19" s="56">
        <v>0</v>
      </c>
      <c r="E19" s="55">
        <v>375000</v>
      </c>
      <c r="F19" s="57">
        <v>11215554.75</v>
      </c>
      <c r="G19" s="54" t="s">
        <v>17</v>
      </c>
      <c r="H19" s="55">
        <v>5104847.4400000004</v>
      </c>
      <c r="I19" s="55">
        <v>389475.35</v>
      </c>
      <c r="J19" s="56">
        <v>0</v>
      </c>
      <c r="K19" s="55">
        <v>375000</v>
      </c>
      <c r="L19" s="57">
        <v>12585048.73</v>
      </c>
      <c r="M19" s="54" t="s">
        <v>17</v>
      </c>
      <c r="N19" s="55">
        <v>5283476.8600000003</v>
      </c>
      <c r="O19" s="55">
        <v>465055.09</v>
      </c>
      <c r="P19" s="56">
        <v>0</v>
      </c>
      <c r="Q19" s="56">
        <v>0</v>
      </c>
      <c r="R19" s="57">
        <v>12534406.25</v>
      </c>
      <c r="S19" s="54" t="s">
        <v>17</v>
      </c>
      <c r="T19" s="55">
        <v>5515055.1100000003</v>
      </c>
      <c r="U19" s="55">
        <v>327062.86</v>
      </c>
      <c r="V19" s="56">
        <v>0</v>
      </c>
      <c r="W19" s="56">
        <v>0</v>
      </c>
      <c r="X19" s="57">
        <v>13088125.039999999</v>
      </c>
      <c r="Y19" s="54" t="s">
        <v>17</v>
      </c>
      <c r="Z19" s="69">
        <v>5515314.0599999996</v>
      </c>
      <c r="AA19" s="69">
        <v>281908.73</v>
      </c>
      <c r="AB19" s="69">
        <v>5797222.79</v>
      </c>
      <c r="AC19" s="56">
        <v>0</v>
      </c>
      <c r="AD19" s="56">
        <v>0</v>
      </c>
      <c r="AE19" s="70">
        <v>13077152.539999999</v>
      </c>
    </row>
    <row r="20" spans="1:31" s="51" customFormat="1" ht="15" customHeight="1" x14ac:dyDescent="0.25">
      <c r="A20" s="54" t="s">
        <v>18</v>
      </c>
      <c r="B20" s="55">
        <v>3315904.64</v>
      </c>
      <c r="C20" s="55">
        <v>258002.06</v>
      </c>
      <c r="D20" s="56">
        <v>0</v>
      </c>
      <c r="E20" s="56">
        <v>0</v>
      </c>
      <c r="F20" s="57">
        <v>6952297.1100000003</v>
      </c>
      <c r="G20" s="54" t="s">
        <v>18</v>
      </c>
      <c r="H20" s="55">
        <v>3443877.07</v>
      </c>
      <c r="I20" s="55">
        <v>262751.28999999998</v>
      </c>
      <c r="J20" s="56">
        <v>0</v>
      </c>
      <c r="K20" s="56">
        <v>0</v>
      </c>
      <c r="L20" s="57">
        <v>7008577.75</v>
      </c>
      <c r="M20" s="54" t="s">
        <v>18</v>
      </c>
      <c r="N20" s="55">
        <v>3556401.31</v>
      </c>
      <c r="O20" s="55">
        <v>313040.52</v>
      </c>
      <c r="P20" s="56">
        <v>0</v>
      </c>
      <c r="Q20" s="56">
        <v>0</v>
      </c>
      <c r="R20" s="57">
        <v>7213542.7400000002</v>
      </c>
      <c r="S20" s="54" t="s">
        <v>18</v>
      </c>
      <c r="T20" s="55">
        <v>3710770.56</v>
      </c>
      <c r="U20" s="55">
        <v>220062.21</v>
      </c>
      <c r="V20" s="56">
        <v>0</v>
      </c>
      <c r="W20" s="56">
        <v>0</v>
      </c>
      <c r="X20" s="57">
        <v>7283495.0599999996</v>
      </c>
      <c r="Y20" s="54" t="s">
        <v>18</v>
      </c>
      <c r="Z20" s="69">
        <v>3713095.82</v>
      </c>
      <c r="AA20" s="69">
        <v>189790.48</v>
      </c>
      <c r="AB20" s="69">
        <v>3902886.3</v>
      </c>
      <c r="AC20" s="56">
        <v>0</v>
      </c>
      <c r="AD20" s="56">
        <v>0</v>
      </c>
      <c r="AE20" s="70">
        <v>7251365.6299999999</v>
      </c>
    </row>
    <row r="21" spans="1:31" s="51" customFormat="1" ht="15" customHeight="1" x14ac:dyDescent="0.25">
      <c r="A21" s="54" t="s">
        <v>19</v>
      </c>
      <c r="B21" s="55">
        <v>3591298.81</v>
      </c>
      <c r="C21" s="55">
        <v>279047.77</v>
      </c>
      <c r="D21" s="56">
        <v>0</v>
      </c>
      <c r="E21" s="56">
        <v>0</v>
      </c>
      <c r="F21" s="57">
        <v>7757174.2000000002</v>
      </c>
      <c r="G21" s="54" t="s">
        <v>19</v>
      </c>
      <c r="H21" s="55">
        <v>3746777.26</v>
      </c>
      <c r="I21" s="55">
        <v>285861.12</v>
      </c>
      <c r="J21" s="56">
        <v>0</v>
      </c>
      <c r="K21" s="56">
        <v>0</v>
      </c>
      <c r="L21" s="57">
        <v>7506520</v>
      </c>
      <c r="M21" s="54" t="s">
        <v>19</v>
      </c>
      <c r="N21" s="55">
        <v>3869484.93</v>
      </c>
      <c r="O21" s="55">
        <v>340599.99</v>
      </c>
      <c r="P21" s="56">
        <v>0</v>
      </c>
      <c r="Q21" s="56">
        <v>0</v>
      </c>
      <c r="R21" s="57">
        <v>7728495.1100000003</v>
      </c>
      <c r="S21" s="54" t="s">
        <v>19</v>
      </c>
      <c r="T21" s="55">
        <v>4037415.82</v>
      </c>
      <c r="U21" s="55">
        <v>239433.46</v>
      </c>
      <c r="V21" s="56">
        <v>0</v>
      </c>
      <c r="W21" s="56">
        <v>0</v>
      </c>
      <c r="X21" s="57">
        <v>7803748.2199999997</v>
      </c>
      <c r="Y21" s="54" t="s">
        <v>19</v>
      </c>
      <c r="Z21" s="69">
        <v>4009523.95</v>
      </c>
      <c r="AA21" s="69">
        <v>204942.05</v>
      </c>
      <c r="AB21" s="69">
        <v>4214466</v>
      </c>
      <c r="AC21" s="56">
        <v>0</v>
      </c>
      <c r="AD21" s="56">
        <v>0</v>
      </c>
      <c r="AE21" s="70">
        <v>7736879.9100000001</v>
      </c>
    </row>
    <row r="22" spans="1:31" s="51" customFormat="1" ht="15" customHeight="1" x14ac:dyDescent="0.25">
      <c r="A22" s="54" t="s">
        <v>20</v>
      </c>
      <c r="B22" s="55">
        <v>3516549.6</v>
      </c>
      <c r="C22" s="55">
        <v>273738.25</v>
      </c>
      <c r="D22" s="56">
        <v>0</v>
      </c>
      <c r="E22" s="56">
        <v>0</v>
      </c>
      <c r="F22" s="57">
        <v>7295689.9500000002</v>
      </c>
      <c r="G22" s="54" t="s">
        <v>20</v>
      </c>
      <c r="H22" s="55">
        <v>3646838.12</v>
      </c>
      <c r="I22" s="55">
        <v>278236.24</v>
      </c>
      <c r="J22" s="56">
        <v>0</v>
      </c>
      <c r="K22" s="56">
        <v>0</v>
      </c>
      <c r="L22" s="57">
        <v>8068788.7300000004</v>
      </c>
      <c r="M22" s="54" t="s">
        <v>20</v>
      </c>
      <c r="N22" s="55">
        <v>3773255.84</v>
      </c>
      <c r="O22" s="55">
        <v>332125.27</v>
      </c>
      <c r="P22" s="56">
        <v>0</v>
      </c>
      <c r="Q22" s="56">
        <v>0</v>
      </c>
      <c r="R22" s="57">
        <v>7510177.3799999999</v>
      </c>
      <c r="S22" s="54" t="s">
        <v>20</v>
      </c>
      <c r="T22" s="55">
        <v>3938384.86</v>
      </c>
      <c r="U22" s="55">
        <v>233560.57</v>
      </c>
      <c r="V22" s="56">
        <v>0</v>
      </c>
      <c r="W22" s="56">
        <v>0</v>
      </c>
      <c r="X22" s="57">
        <v>7584956.3499999996</v>
      </c>
      <c r="Y22" s="54" t="s">
        <v>20</v>
      </c>
      <c r="Z22" s="69">
        <v>3935689.16</v>
      </c>
      <c r="AA22" s="69">
        <v>201168.07</v>
      </c>
      <c r="AB22" s="69">
        <v>4136857.23</v>
      </c>
      <c r="AC22" s="56">
        <v>0</v>
      </c>
      <c r="AD22" s="56">
        <v>0</v>
      </c>
      <c r="AE22" s="70">
        <v>7545527.9500000002</v>
      </c>
    </row>
    <row r="23" spans="1:31" s="51" customFormat="1" ht="15" customHeight="1" x14ac:dyDescent="0.25">
      <c r="A23" s="54" t="s">
        <v>55</v>
      </c>
      <c r="B23" s="55">
        <v>3354369.1</v>
      </c>
      <c r="C23" s="55">
        <v>261368</v>
      </c>
      <c r="D23" s="55">
        <v>425798.74</v>
      </c>
      <c r="E23" s="56">
        <v>0</v>
      </c>
      <c r="F23" s="57">
        <v>9616950.8599999994</v>
      </c>
      <c r="G23" s="54" t="s">
        <v>55</v>
      </c>
      <c r="H23" s="55">
        <v>3476650.76</v>
      </c>
      <c r="I23" s="55">
        <v>265251.76</v>
      </c>
      <c r="J23" s="55">
        <v>420994.02</v>
      </c>
      <c r="K23" s="56">
        <v>0</v>
      </c>
      <c r="L23" s="57">
        <v>9615242.9199999999</v>
      </c>
      <c r="M23" s="54" t="s">
        <v>55</v>
      </c>
      <c r="N23" s="55">
        <v>3596868.53</v>
      </c>
      <c r="O23" s="55">
        <v>316598.38</v>
      </c>
      <c r="P23" s="55">
        <v>411542.02</v>
      </c>
      <c r="Q23" s="56">
        <v>0</v>
      </c>
      <c r="R23" s="57">
        <v>10665663.800000001</v>
      </c>
      <c r="S23" s="54" t="s">
        <v>55</v>
      </c>
      <c r="T23" s="55">
        <v>3752834.9</v>
      </c>
      <c r="U23" s="55">
        <v>222556.78</v>
      </c>
      <c r="V23" s="55">
        <v>335451.53000000003</v>
      </c>
      <c r="W23" s="56">
        <v>0</v>
      </c>
      <c r="X23" s="57">
        <v>9183557.8900000006</v>
      </c>
      <c r="Y23" s="54" t="s">
        <v>55</v>
      </c>
      <c r="Z23" s="69">
        <v>3794877.52</v>
      </c>
      <c r="AA23" s="69">
        <v>193970.65</v>
      </c>
      <c r="AB23" s="69">
        <v>3988848.17</v>
      </c>
      <c r="AC23" s="55">
        <v>369019.81</v>
      </c>
      <c r="AD23" s="56">
        <v>0</v>
      </c>
      <c r="AE23" s="70">
        <v>9561405.9299999997</v>
      </c>
    </row>
    <row r="24" spans="1:31" s="51" customFormat="1" ht="15" customHeight="1" x14ac:dyDescent="0.25">
      <c r="A24" s="54" t="s">
        <v>21</v>
      </c>
      <c r="B24" s="55">
        <v>1872525</v>
      </c>
      <c r="C24" s="55">
        <v>146170.31</v>
      </c>
      <c r="D24" s="56">
        <v>0</v>
      </c>
      <c r="E24" s="56">
        <v>0</v>
      </c>
      <c r="F24" s="57">
        <v>6107012.2800000003</v>
      </c>
      <c r="G24" s="54" t="s">
        <v>21</v>
      </c>
      <c r="H24" s="55">
        <v>1939275</v>
      </c>
      <c r="I24" s="55">
        <v>147957.37</v>
      </c>
      <c r="J24" s="56">
        <v>0</v>
      </c>
      <c r="K24" s="56">
        <v>0</v>
      </c>
      <c r="L24" s="57">
        <v>6191524.75</v>
      </c>
      <c r="M24" s="54" t="s">
        <v>21</v>
      </c>
      <c r="N24" s="55">
        <v>2008929.74</v>
      </c>
      <c r="O24" s="55">
        <v>176872.5</v>
      </c>
      <c r="P24" s="56">
        <v>0</v>
      </c>
      <c r="Q24" s="56">
        <v>0</v>
      </c>
      <c r="R24" s="57">
        <v>6335505.0599999996</v>
      </c>
      <c r="S24" s="54" t="s">
        <v>21</v>
      </c>
      <c r="T24" s="55">
        <v>2097525</v>
      </c>
      <c r="U24" s="55">
        <v>124390.87</v>
      </c>
      <c r="V24" s="56">
        <v>0</v>
      </c>
      <c r="W24" s="56">
        <v>0</v>
      </c>
      <c r="X24" s="57">
        <v>6436418.7599999998</v>
      </c>
      <c r="Y24" s="54" t="s">
        <v>21</v>
      </c>
      <c r="Z24" s="69">
        <v>2097525</v>
      </c>
      <c r="AA24" s="69">
        <v>107212.5</v>
      </c>
      <c r="AB24" s="69">
        <v>2204737.5</v>
      </c>
      <c r="AC24" s="56">
        <v>0</v>
      </c>
      <c r="AD24" s="56">
        <v>0</v>
      </c>
      <c r="AE24" s="70">
        <v>6346790.9299999997</v>
      </c>
    </row>
    <row r="25" spans="1:31" s="51" customFormat="1" ht="15" customHeight="1" x14ac:dyDescent="0.25">
      <c r="A25" s="54" t="s">
        <v>22</v>
      </c>
      <c r="B25" s="55">
        <v>3601803.42</v>
      </c>
      <c r="C25" s="55">
        <v>280849.53999999998</v>
      </c>
      <c r="D25" s="55">
        <v>431380.22</v>
      </c>
      <c r="E25" s="56">
        <v>0</v>
      </c>
      <c r="F25" s="57">
        <v>7656944.6299999999</v>
      </c>
      <c r="G25" s="54" t="s">
        <v>22</v>
      </c>
      <c r="H25" s="55">
        <v>3733326.7</v>
      </c>
      <c r="I25" s="55">
        <v>284834.90000000002</v>
      </c>
      <c r="J25" s="55">
        <v>426512.53</v>
      </c>
      <c r="K25" s="56">
        <v>0</v>
      </c>
      <c r="L25" s="57">
        <v>7841632.5999999996</v>
      </c>
      <c r="M25" s="54" t="s">
        <v>22</v>
      </c>
      <c r="N25" s="55">
        <v>3866514.3</v>
      </c>
      <c r="O25" s="55">
        <v>340330.19</v>
      </c>
      <c r="P25" s="55">
        <v>416936.62</v>
      </c>
      <c r="Q25" s="56">
        <v>0</v>
      </c>
      <c r="R25" s="57">
        <v>8064282.1299999999</v>
      </c>
      <c r="S25" s="54" t="s">
        <v>22</v>
      </c>
      <c r="T25" s="55">
        <v>4035970.7</v>
      </c>
      <c r="U25" s="55">
        <v>239347.76</v>
      </c>
      <c r="V25" s="55">
        <v>339848.71</v>
      </c>
      <c r="W25" s="56">
        <v>0</v>
      </c>
      <c r="X25" s="57">
        <v>8063968.9800000004</v>
      </c>
      <c r="Y25" s="54" t="s">
        <v>22</v>
      </c>
      <c r="Z25" s="69">
        <v>4038042.79</v>
      </c>
      <c r="AA25" s="69">
        <v>206399.76</v>
      </c>
      <c r="AB25" s="69">
        <v>4244442.55</v>
      </c>
      <c r="AC25" s="55">
        <v>373857.02</v>
      </c>
      <c r="AD25" s="56">
        <v>0</v>
      </c>
      <c r="AE25" s="70">
        <v>8062715.6600000001</v>
      </c>
    </row>
    <row r="26" spans="1:31" s="51" customFormat="1" ht="15" customHeight="1" x14ac:dyDescent="0.25">
      <c r="A26" s="54" t="s">
        <v>23</v>
      </c>
      <c r="B26" s="55">
        <v>4086024.04</v>
      </c>
      <c r="C26" s="55">
        <v>318630.92</v>
      </c>
      <c r="D26" s="55">
        <v>514405.98</v>
      </c>
      <c r="E26" s="55">
        <v>375000</v>
      </c>
      <c r="F26" s="57">
        <v>9280367.0800000001</v>
      </c>
      <c r="G26" s="54" t="s">
        <v>23</v>
      </c>
      <c r="H26" s="55">
        <v>4236517.29</v>
      </c>
      <c r="I26" s="55">
        <v>323225.93</v>
      </c>
      <c r="J26" s="55">
        <v>508601.42</v>
      </c>
      <c r="K26" s="55">
        <v>375000</v>
      </c>
      <c r="L26" s="57">
        <v>9494099.9900000002</v>
      </c>
      <c r="M26" s="54" t="s">
        <v>23</v>
      </c>
      <c r="N26" s="55">
        <v>4387896.6100000003</v>
      </c>
      <c r="O26" s="55">
        <v>386222.22</v>
      </c>
      <c r="P26" s="55">
        <v>497182.49</v>
      </c>
      <c r="Q26" s="56">
        <v>0</v>
      </c>
      <c r="R26" s="57">
        <v>9373979.6500000004</v>
      </c>
      <c r="S26" s="54" t="s">
        <v>23</v>
      </c>
      <c r="T26" s="55">
        <v>4579797.1100000003</v>
      </c>
      <c r="U26" s="55">
        <v>271598.65000000002</v>
      </c>
      <c r="V26" s="55">
        <v>405257.82</v>
      </c>
      <c r="W26" s="56">
        <v>0</v>
      </c>
      <c r="X26" s="57">
        <v>9369230.3100000005</v>
      </c>
      <c r="Y26" s="54" t="s">
        <v>23</v>
      </c>
      <c r="Z26" s="69">
        <v>4580676.34</v>
      </c>
      <c r="AA26" s="69">
        <v>234135.83</v>
      </c>
      <c r="AB26" s="69">
        <v>4814812.17</v>
      </c>
      <c r="AC26" s="55">
        <v>445811.56</v>
      </c>
      <c r="AD26" s="56">
        <v>0</v>
      </c>
      <c r="AE26" s="70">
        <v>9367970.6400000006</v>
      </c>
    </row>
    <row r="27" spans="1:31" s="51" customFormat="1" ht="15" customHeight="1" x14ac:dyDescent="0.25">
      <c r="A27" s="54" t="s">
        <v>24</v>
      </c>
      <c r="B27" s="55">
        <v>7144558.54</v>
      </c>
      <c r="C27" s="55">
        <v>556758.72</v>
      </c>
      <c r="D27" s="55">
        <v>921741.57</v>
      </c>
      <c r="E27" s="56">
        <v>0</v>
      </c>
      <c r="F27" s="57">
        <v>15765946.35</v>
      </c>
      <c r="G27" s="54" t="s">
        <v>24</v>
      </c>
      <c r="H27" s="55">
        <v>7402294.3600000003</v>
      </c>
      <c r="I27" s="55">
        <v>564759.53</v>
      </c>
      <c r="J27" s="55">
        <v>911340.62</v>
      </c>
      <c r="K27" s="56">
        <v>0</v>
      </c>
      <c r="L27" s="57">
        <v>16136765.75</v>
      </c>
      <c r="M27" s="54" t="s">
        <v>24</v>
      </c>
      <c r="N27" s="55">
        <v>7657821.1200000001</v>
      </c>
      <c r="O27" s="55">
        <v>674045.04</v>
      </c>
      <c r="P27" s="55">
        <v>890879.54</v>
      </c>
      <c r="Q27" s="56">
        <v>0</v>
      </c>
      <c r="R27" s="57">
        <v>16574155.449999999</v>
      </c>
      <c r="S27" s="54" t="s">
        <v>24</v>
      </c>
      <c r="T27" s="55">
        <v>7992017.3899999997</v>
      </c>
      <c r="U27" s="55">
        <v>473955.75</v>
      </c>
      <c r="V27" s="55">
        <v>726163.76</v>
      </c>
      <c r="W27" s="56">
        <v>0</v>
      </c>
      <c r="X27" s="57">
        <v>16406010.470000001</v>
      </c>
      <c r="Y27" s="54" t="s">
        <v>24</v>
      </c>
      <c r="Z27" s="69">
        <v>7993745.2699999996</v>
      </c>
      <c r="AA27" s="69">
        <v>408590.79</v>
      </c>
      <c r="AB27" s="69">
        <v>8402336.0600000005</v>
      </c>
      <c r="AC27" s="55">
        <v>798830.22</v>
      </c>
      <c r="AD27" s="56">
        <v>0</v>
      </c>
      <c r="AE27" s="70">
        <v>16560941.460000001</v>
      </c>
    </row>
    <row r="28" spans="1:31" s="51" customFormat="1" ht="15" customHeight="1" x14ac:dyDescent="0.25">
      <c r="A28" s="54" t="s">
        <v>25</v>
      </c>
      <c r="B28" s="55">
        <v>4895488.7699999996</v>
      </c>
      <c r="C28" s="55">
        <v>381068.44</v>
      </c>
      <c r="D28" s="56">
        <v>0</v>
      </c>
      <c r="E28" s="56">
        <v>0</v>
      </c>
      <c r="F28" s="57">
        <v>16823027.719999999</v>
      </c>
      <c r="G28" s="54" t="s">
        <v>25</v>
      </c>
      <c r="H28" s="55">
        <v>5076778.6100000003</v>
      </c>
      <c r="I28" s="55">
        <v>387333.84</v>
      </c>
      <c r="J28" s="56">
        <v>0</v>
      </c>
      <c r="K28" s="56">
        <v>0</v>
      </c>
      <c r="L28" s="57">
        <v>16875170.52</v>
      </c>
      <c r="M28" s="54" t="s">
        <v>25</v>
      </c>
      <c r="N28" s="55">
        <v>5257992.22</v>
      </c>
      <c r="O28" s="55">
        <v>462815.18</v>
      </c>
      <c r="P28" s="56">
        <v>0</v>
      </c>
      <c r="Q28" s="56">
        <v>0</v>
      </c>
      <c r="R28" s="57">
        <v>17223707.41</v>
      </c>
      <c r="S28" s="54" t="s">
        <v>25</v>
      </c>
      <c r="T28" s="55">
        <v>5486772.3300000001</v>
      </c>
      <c r="U28" s="55">
        <v>325385.59000000003</v>
      </c>
      <c r="V28" s="55">
        <v>469133.43</v>
      </c>
      <c r="W28" s="56">
        <v>0</v>
      </c>
      <c r="X28" s="57">
        <v>11042080.92</v>
      </c>
      <c r="Y28" s="54" t="s">
        <v>25</v>
      </c>
      <c r="Z28" s="69">
        <v>5517096.79</v>
      </c>
      <c r="AA28" s="69">
        <v>281999.84999999998</v>
      </c>
      <c r="AB28" s="69">
        <v>5799096.6399999997</v>
      </c>
      <c r="AC28" s="56">
        <v>0</v>
      </c>
      <c r="AD28" s="56">
        <v>0</v>
      </c>
      <c r="AE28" s="70">
        <v>17292074.079999998</v>
      </c>
    </row>
    <row r="29" spans="1:31" s="51" customFormat="1" ht="15" customHeight="1" x14ac:dyDescent="0.25">
      <c r="A29" s="54" t="s">
        <v>26</v>
      </c>
      <c r="B29" s="55">
        <v>2726350.49</v>
      </c>
      <c r="C29" s="55">
        <v>211117.99</v>
      </c>
      <c r="D29" s="56">
        <v>0</v>
      </c>
      <c r="E29" s="56">
        <v>0</v>
      </c>
      <c r="F29" s="57">
        <v>10730695</v>
      </c>
      <c r="G29" s="54" t="s">
        <v>26</v>
      </c>
      <c r="H29" s="55">
        <v>2830846.73</v>
      </c>
      <c r="I29" s="55">
        <v>215980.01</v>
      </c>
      <c r="J29" s="56">
        <v>0</v>
      </c>
      <c r="K29" s="56">
        <v>0</v>
      </c>
      <c r="L29" s="57">
        <v>10775452.4</v>
      </c>
      <c r="M29" s="54" t="s">
        <v>26</v>
      </c>
      <c r="N29" s="55">
        <v>2932745.63</v>
      </c>
      <c r="O29" s="55">
        <v>258143.99</v>
      </c>
      <c r="P29" s="56">
        <v>0</v>
      </c>
      <c r="Q29" s="56">
        <v>0</v>
      </c>
      <c r="R29" s="57">
        <v>10976016.84</v>
      </c>
      <c r="S29" s="54" t="s">
        <v>26</v>
      </c>
      <c r="T29" s="55">
        <v>3059597.7</v>
      </c>
      <c r="U29" s="55">
        <v>181445.29</v>
      </c>
      <c r="V29" s="56">
        <v>0</v>
      </c>
      <c r="W29" s="56">
        <v>0</v>
      </c>
      <c r="X29" s="57">
        <v>11145707.09</v>
      </c>
      <c r="Y29" s="54" t="s">
        <v>26</v>
      </c>
      <c r="Z29" s="69">
        <v>3060691.15</v>
      </c>
      <c r="AA29" s="69">
        <v>156443.59</v>
      </c>
      <c r="AB29" s="69">
        <v>3217134.74</v>
      </c>
      <c r="AC29" s="56">
        <v>0</v>
      </c>
      <c r="AD29" s="56">
        <v>0</v>
      </c>
      <c r="AE29" s="70">
        <v>10994339.4</v>
      </c>
    </row>
    <row r="30" spans="1:31" s="51" customFormat="1" ht="15" customHeight="1" x14ac:dyDescent="0.25">
      <c r="A30" s="54" t="s">
        <v>27</v>
      </c>
      <c r="B30" s="55">
        <v>5162902.34</v>
      </c>
      <c r="C30" s="55">
        <v>402018.51</v>
      </c>
      <c r="D30" s="56">
        <v>0</v>
      </c>
      <c r="E30" s="56">
        <v>0</v>
      </c>
      <c r="F30" s="57">
        <v>15392609.140000001</v>
      </c>
      <c r="G30" s="54" t="s">
        <v>27</v>
      </c>
      <c r="H30" s="55">
        <v>5356907.13</v>
      </c>
      <c r="I30" s="55">
        <v>408706.3</v>
      </c>
      <c r="J30" s="56">
        <v>0</v>
      </c>
      <c r="K30" s="56">
        <v>0</v>
      </c>
      <c r="L30" s="57">
        <v>15720312.060000001</v>
      </c>
      <c r="M30" s="54" t="s">
        <v>27</v>
      </c>
      <c r="N30" s="55">
        <v>5539817.5199999996</v>
      </c>
      <c r="O30" s="55">
        <v>487620.67</v>
      </c>
      <c r="P30" s="56">
        <v>0</v>
      </c>
      <c r="Q30" s="56">
        <v>0</v>
      </c>
      <c r="R30" s="57">
        <v>16068947.91</v>
      </c>
      <c r="S30" s="54" t="s">
        <v>27</v>
      </c>
      <c r="T30" s="55">
        <v>5782356.2000000002</v>
      </c>
      <c r="U30" s="55">
        <v>342914.79</v>
      </c>
      <c r="V30" s="56">
        <v>0</v>
      </c>
      <c r="W30" s="56">
        <v>0</v>
      </c>
      <c r="X30" s="57">
        <v>16291684.43</v>
      </c>
      <c r="Y30" s="54" t="s">
        <v>27</v>
      </c>
      <c r="Z30" s="69">
        <v>5786535.3200000003</v>
      </c>
      <c r="AA30" s="69">
        <v>295771.88</v>
      </c>
      <c r="AB30" s="69">
        <v>6082307.2000000002</v>
      </c>
      <c r="AC30" s="56">
        <v>0</v>
      </c>
      <c r="AD30" s="56">
        <v>0</v>
      </c>
      <c r="AE30" s="70">
        <v>16117959.07</v>
      </c>
    </row>
    <row r="31" spans="1:31" s="51" customFormat="1" ht="15" customHeight="1" x14ac:dyDescent="0.25">
      <c r="A31" s="54" t="s">
        <v>28</v>
      </c>
      <c r="B31" s="55">
        <v>1872525</v>
      </c>
      <c r="C31" s="55">
        <v>146170.31</v>
      </c>
      <c r="D31" s="56">
        <v>0</v>
      </c>
      <c r="E31" s="56">
        <v>0</v>
      </c>
      <c r="F31" s="57">
        <v>5059355.9400000004</v>
      </c>
      <c r="G31" s="54" t="s">
        <v>28</v>
      </c>
      <c r="H31" s="55">
        <v>1939275</v>
      </c>
      <c r="I31" s="55">
        <v>147957.37</v>
      </c>
      <c r="J31" s="56">
        <v>0</v>
      </c>
      <c r="K31" s="56">
        <v>0</v>
      </c>
      <c r="L31" s="57">
        <v>4738495.6900000004</v>
      </c>
      <c r="M31" s="54" t="s">
        <v>28</v>
      </c>
      <c r="N31" s="55">
        <v>2009238.22</v>
      </c>
      <c r="O31" s="55">
        <v>176872.5</v>
      </c>
      <c r="P31" s="56">
        <v>0</v>
      </c>
      <c r="Q31" s="56">
        <v>0</v>
      </c>
      <c r="R31" s="57">
        <v>4864280.72</v>
      </c>
      <c r="S31" s="54" t="s">
        <v>28</v>
      </c>
      <c r="T31" s="55">
        <v>2097525</v>
      </c>
      <c r="U31" s="55">
        <v>124390.87</v>
      </c>
      <c r="V31" s="56">
        <v>0</v>
      </c>
      <c r="W31" s="56">
        <v>0</v>
      </c>
      <c r="X31" s="57">
        <v>4040615.12</v>
      </c>
      <c r="Y31" s="54" t="s">
        <v>28</v>
      </c>
      <c r="Z31" s="69">
        <v>2097525</v>
      </c>
      <c r="AA31" s="69">
        <v>107212.5</v>
      </c>
      <c r="AB31" s="69">
        <v>2204737.5</v>
      </c>
      <c r="AC31" s="56">
        <v>0</v>
      </c>
      <c r="AD31" s="56">
        <v>0</v>
      </c>
      <c r="AE31" s="70">
        <v>4495345.66</v>
      </c>
    </row>
    <row r="32" spans="1:31" s="51" customFormat="1" ht="15" customHeight="1" x14ac:dyDescent="0.25">
      <c r="A32" s="54" t="s">
        <v>29</v>
      </c>
      <c r="B32" s="55">
        <v>2363390.2799999998</v>
      </c>
      <c r="C32" s="55">
        <v>183064.43</v>
      </c>
      <c r="D32" s="56">
        <v>0</v>
      </c>
      <c r="E32" s="55">
        <v>375000</v>
      </c>
      <c r="F32" s="57">
        <v>5287519.74</v>
      </c>
      <c r="G32" s="54" t="s">
        <v>29</v>
      </c>
      <c r="H32" s="55">
        <v>2459614.4</v>
      </c>
      <c r="I32" s="55">
        <v>187656.77</v>
      </c>
      <c r="J32" s="56">
        <v>0</v>
      </c>
      <c r="K32" s="55">
        <v>375000</v>
      </c>
      <c r="L32" s="57">
        <v>5291344.4000000004</v>
      </c>
      <c r="M32" s="54" t="s">
        <v>29</v>
      </c>
      <c r="N32" s="55">
        <v>2542646.21</v>
      </c>
      <c r="O32" s="55">
        <v>223809.06</v>
      </c>
      <c r="P32" s="56">
        <v>0</v>
      </c>
      <c r="Q32" s="56">
        <v>0</v>
      </c>
      <c r="R32" s="57">
        <v>5064613.71</v>
      </c>
      <c r="S32" s="54" t="s">
        <v>29</v>
      </c>
      <c r="T32" s="55">
        <v>2652990.23</v>
      </c>
      <c r="U32" s="55">
        <v>157331.98000000001</v>
      </c>
      <c r="V32" s="56">
        <v>0</v>
      </c>
      <c r="W32" s="55">
        <v>375000</v>
      </c>
      <c r="X32" s="57">
        <v>5489025.3399999999</v>
      </c>
      <c r="Y32" s="54" t="s">
        <v>29</v>
      </c>
      <c r="Z32" s="69">
        <v>2654590.77</v>
      </c>
      <c r="AA32" s="69">
        <v>135686.25</v>
      </c>
      <c r="AB32" s="69">
        <v>2790277.02</v>
      </c>
      <c r="AC32" s="56">
        <v>0</v>
      </c>
      <c r="AD32" s="55">
        <v>375000</v>
      </c>
      <c r="AE32" s="70">
        <v>5466050.6100000003</v>
      </c>
    </row>
    <row r="33" spans="1:31" s="51" customFormat="1" ht="15" customHeight="1" x14ac:dyDescent="0.25">
      <c r="A33" s="54" t="s">
        <v>30</v>
      </c>
      <c r="B33" s="55">
        <v>2104651.5699999998</v>
      </c>
      <c r="C33" s="55">
        <v>162704.22</v>
      </c>
      <c r="D33" s="55">
        <v>223188.98</v>
      </c>
      <c r="E33" s="56">
        <v>0</v>
      </c>
      <c r="F33" s="57">
        <v>4220111.74</v>
      </c>
      <c r="G33" s="54" t="s">
        <v>30</v>
      </c>
      <c r="H33" s="55">
        <v>2161492.86</v>
      </c>
      <c r="I33" s="55">
        <v>164911.53</v>
      </c>
      <c r="J33" s="55">
        <v>220670.51</v>
      </c>
      <c r="K33" s="56">
        <v>0</v>
      </c>
      <c r="L33" s="57">
        <v>4304604.91</v>
      </c>
      <c r="M33" s="54" t="s">
        <v>30</v>
      </c>
      <c r="N33" s="55">
        <v>2323600.33</v>
      </c>
      <c r="O33" s="55">
        <v>204525.25</v>
      </c>
      <c r="P33" s="55">
        <v>215716.1</v>
      </c>
      <c r="Q33" s="56">
        <v>0</v>
      </c>
      <c r="R33" s="57">
        <v>4523899.87</v>
      </c>
      <c r="S33" s="54" t="s">
        <v>30</v>
      </c>
      <c r="T33" s="55">
        <v>2427686.9900000002</v>
      </c>
      <c r="U33" s="55">
        <v>143970.68</v>
      </c>
      <c r="V33" s="55">
        <v>175832.09</v>
      </c>
      <c r="W33" s="56">
        <v>0</v>
      </c>
      <c r="X33" s="57">
        <v>6367771.6500000004</v>
      </c>
      <c r="Y33" s="54" t="s">
        <v>30</v>
      </c>
      <c r="Z33" s="69">
        <v>2416496.9900000002</v>
      </c>
      <c r="AA33" s="69">
        <v>123516.37</v>
      </c>
      <c r="AB33" s="69">
        <v>2540013.36</v>
      </c>
      <c r="AC33" s="55">
        <v>193427.43</v>
      </c>
      <c r="AD33" s="56">
        <v>0</v>
      </c>
      <c r="AE33" s="70">
        <v>6307122.5899999999</v>
      </c>
    </row>
    <row r="34" spans="1:31" s="51" customFormat="1" ht="15" customHeight="1" x14ac:dyDescent="0.25">
      <c r="A34" s="54" t="s">
        <v>31</v>
      </c>
      <c r="B34" s="55">
        <v>1872525</v>
      </c>
      <c r="C34" s="55">
        <v>146170.31</v>
      </c>
      <c r="D34" s="56">
        <v>0</v>
      </c>
      <c r="E34" s="56">
        <v>0</v>
      </c>
      <c r="F34" s="57">
        <v>3466426.35</v>
      </c>
      <c r="G34" s="54" t="s">
        <v>31</v>
      </c>
      <c r="H34" s="55">
        <v>1939275</v>
      </c>
      <c r="I34" s="55">
        <v>147957.37</v>
      </c>
      <c r="J34" s="55">
        <v>220670.51</v>
      </c>
      <c r="K34" s="56">
        <v>0</v>
      </c>
      <c r="L34" s="57">
        <v>3781593.93</v>
      </c>
      <c r="M34" s="54" t="s">
        <v>31</v>
      </c>
      <c r="N34" s="55">
        <v>2008869.2</v>
      </c>
      <c r="O34" s="55">
        <v>176872.5</v>
      </c>
      <c r="P34" s="56">
        <v>0</v>
      </c>
      <c r="Q34" s="56">
        <v>0</v>
      </c>
      <c r="R34" s="57">
        <v>3678378.02</v>
      </c>
      <c r="S34" s="54" t="s">
        <v>31</v>
      </c>
      <c r="T34" s="55">
        <v>2097525</v>
      </c>
      <c r="U34" s="55">
        <v>124390.87</v>
      </c>
      <c r="V34" s="56">
        <v>0</v>
      </c>
      <c r="W34" s="56">
        <v>0</v>
      </c>
      <c r="X34" s="57">
        <v>4006268.76</v>
      </c>
      <c r="Y34" s="54" t="s">
        <v>31</v>
      </c>
      <c r="Z34" s="69">
        <v>2097525</v>
      </c>
      <c r="AA34" s="69">
        <v>107212.5</v>
      </c>
      <c r="AB34" s="69">
        <v>2204737.5</v>
      </c>
      <c r="AC34" s="56">
        <v>0</v>
      </c>
      <c r="AD34" s="56">
        <v>0</v>
      </c>
      <c r="AE34" s="70">
        <v>3986821.3</v>
      </c>
    </row>
    <row r="35" spans="1:31" s="51" customFormat="1" ht="15" customHeight="1" x14ac:dyDescent="0.25">
      <c r="A35" s="54" t="s">
        <v>32</v>
      </c>
      <c r="B35" s="55">
        <v>5343719.4000000004</v>
      </c>
      <c r="C35" s="55">
        <v>416804.81</v>
      </c>
      <c r="D35" s="55">
        <v>665714.68999999994</v>
      </c>
      <c r="E35" s="56">
        <v>0</v>
      </c>
      <c r="F35" s="57">
        <v>13943837.439999999</v>
      </c>
      <c r="G35" s="54" t="s">
        <v>32</v>
      </c>
      <c r="H35" s="55">
        <v>5536091.8200000003</v>
      </c>
      <c r="I35" s="55">
        <v>422377.23</v>
      </c>
      <c r="J35" s="55">
        <v>658202.75</v>
      </c>
      <c r="K35" s="56">
        <v>0</v>
      </c>
      <c r="L35" s="57">
        <v>14240626.800000001</v>
      </c>
      <c r="M35" s="54" t="s">
        <v>32</v>
      </c>
      <c r="N35" s="55">
        <v>5730191.1399999997</v>
      </c>
      <c r="O35" s="55">
        <v>504370.16</v>
      </c>
      <c r="P35" s="55">
        <v>643425.03</v>
      </c>
      <c r="Q35" s="56">
        <v>0</v>
      </c>
      <c r="R35" s="57">
        <v>14592937.07</v>
      </c>
      <c r="S35" s="54" t="s">
        <v>32</v>
      </c>
      <c r="T35" s="55">
        <v>5980555.4199999999</v>
      </c>
      <c r="U35" s="55">
        <v>354668.72</v>
      </c>
      <c r="V35" s="55">
        <v>524461.41</v>
      </c>
      <c r="W35" s="56">
        <v>0</v>
      </c>
      <c r="X35" s="57">
        <v>14612096.23</v>
      </c>
      <c r="Y35" s="54" t="s">
        <v>32</v>
      </c>
      <c r="Z35" s="69">
        <v>5981525.3399999999</v>
      </c>
      <c r="AA35" s="69">
        <v>305738.56</v>
      </c>
      <c r="AB35" s="69">
        <v>6287263.9000000004</v>
      </c>
      <c r="AC35" s="55">
        <v>576943.72</v>
      </c>
      <c r="AD35" s="56">
        <v>0</v>
      </c>
      <c r="AE35" s="70">
        <v>14609850.17</v>
      </c>
    </row>
    <row r="36" spans="1:31" s="51" customFormat="1" ht="15" customHeight="1" x14ac:dyDescent="0.25">
      <c r="A36" s="54" t="s">
        <v>33</v>
      </c>
      <c r="B36" s="55">
        <v>2121105.12</v>
      </c>
      <c r="C36" s="55">
        <v>164344.85999999999</v>
      </c>
      <c r="D36" s="55">
        <v>251027.21</v>
      </c>
      <c r="E36" s="56">
        <v>0</v>
      </c>
      <c r="F36" s="57">
        <v>9347380.9100000001</v>
      </c>
      <c r="G36" s="54" t="s">
        <v>33</v>
      </c>
      <c r="H36" s="55">
        <v>2200531.7000000002</v>
      </c>
      <c r="I36" s="55">
        <v>167890</v>
      </c>
      <c r="J36" s="55">
        <v>248194.62</v>
      </c>
      <c r="K36" s="56">
        <v>0</v>
      </c>
      <c r="L36" s="57">
        <v>10549833.51</v>
      </c>
      <c r="M36" s="54" t="s">
        <v>33</v>
      </c>
      <c r="N36" s="55">
        <v>2399529.54</v>
      </c>
      <c r="O36" s="55">
        <v>211210.68</v>
      </c>
      <c r="P36" s="55">
        <v>242622.24</v>
      </c>
      <c r="Q36" s="56">
        <v>0</v>
      </c>
      <c r="R36" s="57">
        <v>10840672.15</v>
      </c>
      <c r="S36" s="54" t="s">
        <v>33</v>
      </c>
      <c r="T36" s="55">
        <v>2508979.1800000002</v>
      </c>
      <c r="U36" s="55">
        <v>148791.6</v>
      </c>
      <c r="V36" s="55">
        <v>197763.52</v>
      </c>
      <c r="W36" s="56">
        <v>0</v>
      </c>
      <c r="X36" s="57">
        <v>12967522.960000001</v>
      </c>
      <c r="Y36" s="54" t="s">
        <v>33</v>
      </c>
      <c r="Z36" s="69">
        <v>2416351.15</v>
      </c>
      <c r="AA36" s="69">
        <v>123508.92</v>
      </c>
      <c r="AB36" s="69">
        <v>2539860.0699999998</v>
      </c>
      <c r="AC36" s="55">
        <v>217553.52</v>
      </c>
      <c r="AD36" s="56">
        <v>0</v>
      </c>
      <c r="AE36" s="70">
        <v>12674873.130000001</v>
      </c>
    </row>
    <row r="37" spans="1:31" s="51" customFormat="1" ht="15" customHeight="1" x14ac:dyDescent="0.25">
      <c r="A37" s="54" t="s">
        <v>34</v>
      </c>
      <c r="B37" s="55">
        <v>12188161.1</v>
      </c>
      <c r="C37" s="55">
        <v>951024.87</v>
      </c>
      <c r="D37" s="55">
        <v>1387500</v>
      </c>
      <c r="E37" s="56">
        <v>0</v>
      </c>
      <c r="F37" s="57">
        <v>27454097.129999999</v>
      </c>
      <c r="G37" s="54" t="s">
        <v>34</v>
      </c>
      <c r="H37" s="55">
        <v>12614830.539999999</v>
      </c>
      <c r="I37" s="55">
        <v>962451.02</v>
      </c>
      <c r="J37" s="55">
        <v>1401000</v>
      </c>
      <c r="K37" s="56">
        <v>0</v>
      </c>
      <c r="L37" s="57">
        <v>28105537.09</v>
      </c>
      <c r="M37" s="54" t="s">
        <v>34</v>
      </c>
      <c r="N37" s="55">
        <v>13061994.91</v>
      </c>
      <c r="O37" s="55">
        <v>1149715.81</v>
      </c>
      <c r="P37" s="55">
        <v>1415000</v>
      </c>
      <c r="Q37" s="56">
        <v>0</v>
      </c>
      <c r="R37" s="57">
        <v>28919625.57</v>
      </c>
      <c r="S37" s="54" t="s">
        <v>34</v>
      </c>
      <c r="T37" s="55">
        <v>13630718.08</v>
      </c>
      <c r="U37" s="55">
        <v>808351.24</v>
      </c>
      <c r="V37" s="55">
        <v>1219867.22</v>
      </c>
      <c r="W37" s="56">
        <v>0</v>
      </c>
      <c r="X37" s="57">
        <v>28991346.960000001</v>
      </c>
      <c r="Y37" s="54" t="s">
        <v>34</v>
      </c>
      <c r="Z37" s="69">
        <v>13638625.220000001</v>
      </c>
      <c r="AA37" s="69">
        <v>697122.13</v>
      </c>
      <c r="AB37" s="69">
        <v>14335747.35</v>
      </c>
      <c r="AC37" s="55">
        <v>1341938.07</v>
      </c>
      <c r="AD37" s="56">
        <v>0</v>
      </c>
      <c r="AE37" s="70">
        <v>28994353.550000001</v>
      </c>
    </row>
    <row r="38" spans="1:31" s="51" customFormat="1" ht="15" customHeight="1" x14ac:dyDescent="0.25">
      <c r="A38" s="54" t="s">
        <v>35</v>
      </c>
      <c r="B38" s="55">
        <v>6723920.1399999997</v>
      </c>
      <c r="C38" s="55">
        <v>524015.65</v>
      </c>
      <c r="D38" s="55">
        <v>757075.42</v>
      </c>
      <c r="E38" s="56">
        <v>0</v>
      </c>
      <c r="F38" s="57">
        <v>13871844.98</v>
      </c>
      <c r="G38" s="54" t="s">
        <v>35</v>
      </c>
      <c r="H38" s="55">
        <v>6971325.7300000004</v>
      </c>
      <c r="I38" s="55">
        <v>531878.68999999994</v>
      </c>
      <c r="J38" s="56">
        <v>0</v>
      </c>
      <c r="K38" s="56">
        <v>0</v>
      </c>
      <c r="L38" s="57">
        <v>13464891.109999999</v>
      </c>
      <c r="M38" s="54" t="s">
        <v>35</v>
      </c>
      <c r="N38" s="55">
        <v>7220943.6900000004</v>
      </c>
      <c r="O38" s="55">
        <v>635590.27</v>
      </c>
      <c r="P38" s="56">
        <v>0</v>
      </c>
      <c r="Q38" s="56">
        <v>0</v>
      </c>
      <c r="R38" s="57">
        <v>13894638.140000001</v>
      </c>
      <c r="S38" s="54" t="s">
        <v>35</v>
      </c>
      <c r="T38" s="55">
        <v>7540383.7800000003</v>
      </c>
      <c r="U38" s="55">
        <v>447172.23</v>
      </c>
      <c r="V38" s="56">
        <v>0</v>
      </c>
      <c r="W38" s="56">
        <v>0</v>
      </c>
      <c r="X38" s="57">
        <v>14040228.130000001</v>
      </c>
      <c r="Y38" s="54" t="s">
        <v>35</v>
      </c>
      <c r="Z38" s="69">
        <v>7546208.5899999999</v>
      </c>
      <c r="AA38" s="69">
        <v>385715.49</v>
      </c>
      <c r="AB38" s="69">
        <v>7931924.0800000001</v>
      </c>
      <c r="AC38" s="55">
        <v>656121.78</v>
      </c>
      <c r="AD38" s="56">
        <v>0</v>
      </c>
      <c r="AE38" s="70">
        <v>14633021</v>
      </c>
    </row>
    <row r="39" spans="1:31" s="51" customFormat="1" ht="15" customHeight="1" x14ac:dyDescent="0.25">
      <c r="A39" s="54" t="s">
        <v>36</v>
      </c>
      <c r="B39" s="55">
        <v>1872525</v>
      </c>
      <c r="C39" s="55">
        <v>146170.31</v>
      </c>
      <c r="D39" s="56">
        <v>0</v>
      </c>
      <c r="E39" s="56">
        <v>0</v>
      </c>
      <c r="F39" s="57">
        <v>3884799.8</v>
      </c>
      <c r="G39" s="54" t="s">
        <v>36</v>
      </c>
      <c r="H39" s="55">
        <v>1939275</v>
      </c>
      <c r="I39" s="55">
        <v>147957.37</v>
      </c>
      <c r="J39" s="56">
        <v>0</v>
      </c>
      <c r="K39" s="56">
        <v>0</v>
      </c>
      <c r="L39" s="57">
        <v>3878421.69</v>
      </c>
      <c r="M39" s="54" t="s">
        <v>36</v>
      </c>
      <c r="N39" s="55">
        <v>2009246.71</v>
      </c>
      <c r="O39" s="55">
        <v>176872.5</v>
      </c>
      <c r="P39" s="56">
        <v>0</v>
      </c>
      <c r="Q39" s="56">
        <v>0</v>
      </c>
      <c r="R39" s="57">
        <v>4000174.21</v>
      </c>
      <c r="S39" s="54" t="s">
        <v>36</v>
      </c>
      <c r="T39" s="55">
        <v>2097525</v>
      </c>
      <c r="U39" s="55">
        <v>124390.87</v>
      </c>
      <c r="V39" s="56">
        <v>0</v>
      </c>
      <c r="W39" s="56">
        <v>0</v>
      </c>
      <c r="X39" s="57">
        <v>4835426.12</v>
      </c>
      <c r="Y39" s="54" t="s">
        <v>36</v>
      </c>
      <c r="Z39" s="69">
        <v>2097525</v>
      </c>
      <c r="AA39" s="69">
        <v>107212.5</v>
      </c>
      <c r="AB39" s="69">
        <v>2204737.5</v>
      </c>
      <c r="AC39" s="56">
        <v>0</v>
      </c>
      <c r="AD39" s="56">
        <v>0</v>
      </c>
      <c r="AE39" s="70">
        <v>4796786.66</v>
      </c>
    </row>
    <row r="40" spans="1:31" s="51" customFormat="1" ht="15" customHeight="1" x14ac:dyDescent="0.25">
      <c r="A40" s="54" t="s">
        <v>37</v>
      </c>
      <c r="B40" s="55">
        <v>8051895.3499999996</v>
      </c>
      <c r="C40" s="55">
        <v>627535.56999999995</v>
      </c>
      <c r="D40" s="56">
        <v>0</v>
      </c>
      <c r="E40" s="56">
        <v>0</v>
      </c>
      <c r="F40" s="57">
        <v>17982642.870000001</v>
      </c>
      <c r="G40" s="54" t="s">
        <v>37</v>
      </c>
      <c r="H40" s="55">
        <v>8345287.9800000004</v>
      </c>
      <c r="I40" s="55">
        <v>636705.42000000004</v>
      </c>
      <c r="J40" s="56">
        <v>0</v>
      </c>
      <c r="K40" s="56">
        <v>0</v>
      </c>
      <c r="L40" s="57">
        <v>18427107.579999998</v>
      </c>
      <c r="M40" s="54" t="s">
        <v>37</v>
      </c>
      <c r="N40" s="55">
        <v>8636295.4299999997</v>
      </c>
      <c r="O40" s="55">
        <v>760169.7</v>
      </c>
      <c r="P40" s="56">
        <v>0</v>
      </c>
      <c r="Q40" s="56">
        <v>0</v>
      </c>
      <c r="R40" s="57">
        <v>18951789.239999998</v>
      </c>
      <c r="S40" s="54" t="s">
        <v>37</v>
      </c>
      <c r="T40" s="55">
        <v>9011715.9399999995</v>
      </c>
      <c r="U40" s="55">
        <v>534427.59</v>
      </c>
      <c r="V40" s="56">
        <v>0</v>
      </c>
      <c r="W40" s="56">
        <v>0</v>
      </c>
      <c r="X40" s="57">
        <v>19151625.43</v>
      </c>
      <c r="Y40" s="54" t="s">
        <v>37</v>
      </c>
      <c r="Z40" s="69">
        <v>9013483.5899999999</v>
      </c>
      <c r="AA40" s="69">
        <v>460713.51</v>
      </c>
      <c r="AB40" s="69">
        <v>9474197.0999999996</v>
      </c>
      <c r="AC40" s="56">
        <v>0</v>
      </c>
      <c r="AD40" s="56">
        <v>0</v>
      </c>
      <c r="AE40" s="70">
        <v>19035813.600000001</v>
      </c>
    </row>
    <row r="41" spans="1:31" s="51" customFormat="1" ht="15" customHeight="1" x14ac:dyDescent="0.25">
      <c r="A41" s="54" t="s">
        <v>38</v>
      </c>
      <c r="B41" s="55">
        <v>3673824.28</v>
      </c>
      <c r="C41" s="55">
        <v>285863.94</v>
      </c>
      <c r="D41" s="56">
        <v>0</v>
      </c>
      <c r="E41" s="56">
        <v>0</v>
      </c>
      <c r="F41" s="57">
        <v>7418458.8799999999</v>
      </c>
      <c r="G41" s="54" t="s">
        <v>38</v>
      </c>
      <c r="H41" s="55">
        <v>3814137.48</v>
      </c>
      <c r="I41" s="55">
        <v>291000.38</v>
      </c>
      <c r="J41" s="56">
        <v>0</v>
      </c>
      <c r="K41" s="56">
        <v>0</v>
      </c>
      <c r="L41" s="57">
        <v>8297167.7199999997</v>
      </c>
      <c r="M41" s="54" t="s">
        <v>38</v>
      </c>
      <c r="N41" s="55">
        <v>3939924.57</v>
      </c>
      <c r="O41" s="55">
        <v>346797.82</v>
      </c>
      <c r="P41" s="56">
        <v>0</v>
      </c>
      <c r="Q41" s="56">
        <v>0</v>
      </c>
      <c r="R41" s="57">
        <v>7846464.9000000004</v>
      </c>
      <c r="S41" s="54" t="s">
        <v>38</v>
      </c>
      <c r="T41" s="55">
        <v>4161178.46</v>
      </c>
      <c r="U41" s="55">
        <v>246773.04</v>
      </c>
      <c r="V41" s="56">
        <v>0</v>
      </c>
      <c r="W41" s="56">
        <v>0</v>
      </c>
      <c r="X41" s="57">
        <v>7976282.5099999998</v>
      </c>
      <c r="Y41" s="54" t="s">
        <v>38</v>
      </c>
      <c r="Z41" s="69">
        <v>4139698.61</v>
      </c>
      <c r="AA41" s="69">
        <v>211595.77</v>
      </c>
      <c r="AB41" s="69">
        <v>4351294.38</v>
      </c>
      <c r="AC41" s="56">
        <v>0</v>
      </c>
      <c r="AD41" s="56">
        <v>0</v>
      </c>
      <c r="AE41" s="70">
        <v>7915087.6600000001</v>
      </c>
    </row>
    <row r="42" spans="1:31" s="51" customFormat="1" ht="15" customHeight="1" x14ac:dyDescent="0.25">
      <c r="A42" s="54" t="s">
        <v>39</v>
      </c>
      <c r="B42" s="55">
        <v>3148752.08</v>
      </c>
      <c r="C42" s="55">
        <v>245150.18</v>
      </c>
      <c r="D42" s="55">
        <v>349287.38</v>
      </c>
      <c r="E42" s="56">
        <v>0</v>
      </c>
      <c r="F42" s="57">
        <v>6611268.3300000001</v>
      </c>
      <c r="G42" s="54" t="s">
        <v>39</v>
      </c>
      <c r="H42" s="55">
        <v>3264151.51</v>
      </c>
      <c r="I42" s="55">
        <v>249039.09</v>
      </c>
      <c r="J42" s="55">
        <v>345346.01</v>
      </c>
      <c r="K42" s="55">
        <v>375000</v>
      </c>
      <c r="L42" s="57">
        <v>7817575.5099999998</v>
      </c>
      <c r="M42" s="54" t="s">
        <v>39</v>
      </c>
      <c r="N42" s="55">
        <v>3464794.94</v>
      </c>
      <c r="O42" s="55">
        <v>304974.71000000002</v>
      </c>
      <c r="P42" s="55">
        <v>337592.43</v>
      </c>
      <c r="Q42" s="55">
        <v>375000</v>
      </c>
      <c r="R42" s="57">
        <v>11767260.26</v>
      </c>
      <c r="S42" s="54" t="s">
        <v>39</v>
      </c>
      <c r="T42" s="55">
        <v>3614390.97</v>
      </c>
      <c r="U42" s="55">
        <v>214346.55</v>
      </c>
      <c r="V42" s="55">
        <v>275174.56</v>
      </c>
      <c r="W42" s="55">
        <v>375000</v>
      </c>
      <c r="X42" s="57">
        <v>10557767.380000001</v>
      </c>
      <c r="Y42" s="54" t="s">
        <v>39</v>
      </c>
      <c r="Z42" s="69">
        <v>3612299.74</v>
      </c>
      <c r="AA42" s="69">
        <v>184638.41</v>
      </c>
      <c r="AB42" s="69">
        <v>3796938.15</v>
      </c>
      <c r="AC42" s="55">
        <v>302711</v>
      </c>
      <c r="AD42" s="55">
        <v>375000</v>
      </c>
      <c r="AE42" s="70">
        <v>10529278.35</v>
      </c>
    </row>
    <row r="43" spans="1:31" s="51" customFormat="1" ht="15" customHeight="1" x14ac:dyDescent="0.25">
      <c r="A43" s="54" t="s">
        <v>40</v>
      </c>
      <c r="B43" s="55">
        <v>8644192.7300000004</v>
      </c>
      <c r="C43" s="55">
        <v>673780.64</v>
      </c>
      <c r="D43" s="56">
        <v>0</v>
      </c>
      <c r="E43" s="56">
        <v>0</v>
      </c>
      <c r="F43" s="57">
        <v>17747576.649999999</v>
      </c>
      <c r="G43" s="54" t="s">
        <v>40</v>
      </c>
      <c r="H43" s="55">
        <v>8963198.9499999993</v>
      </c>
      <c r="I43" s="55">
        <v>683849.06</v>
      </c>
      <c r="J43" s="55">
        <v>1075509.01</v>
      </c>
      <c r="K43" s="56">
        <v>0</v>
      </c>
      <c r="L43" s="57">
        <v>19288447.170000002</v>
      </c>
      <c r="M43" s="54" t="s">
        <v>40</v>
      </c>
      <c r="N43" s="55">
        <v>9277779.75</v>
      </c>
      <c r="O43" s="55">
        <v>816632.49</v>
      </c>
      <c r="P43" s="56">
        <v>0</v>
      </c>
      <c r="Q43" s="56">
        <v>0</v>
      </c>
      <c r="R43" s="57">
        <v>18770100.82</v>
      </c>
      <c r="S43" s="54" t="s">
        <v>40</v>
      </c>
      <c r="T43" s="55">
        <v>9682048.4299999997</v>
      </c>
      <c r="U43" s="55">
        <v>574180.74</v>
      </c>
      <c r="V43" s="55">
        <v>856974.49</v>
      </c>
      <c r="W43" s="56">
        <v>0</v>
      </c>
      <c r="X43" s="57">
        <v>19809823.800000001</v>
      </c>
      <c r="Y43" s="54" t="s">
        <v>40</v>
      </c>
      <c r="Z43" s="69">
        <v>9685504.7899999991</v>
      </c>
      <c r="AA43" s="69">
        <v>495063.07</v>
      </c>
      <c r="AB43" s="69">
        <v>10180567.859999999</v>
      </c>
      <c r="AC43" s="56">
        <v>0</v>
      </c>
      <c r="AD43" s="56">
        <v>0</v>
      </c>
      <c r="AE43" s="70">
        <v>18866128.809999999</v>
      </c>
    </row>
    <row r="44" spans="1:31" s="51" customFormat="1" ht="15" customHeight="1" x14ac:dyDescent="0.25">
      <c r="A44" s="54" t="s">
        <v>73</v>
      </c>
      <c r="B44" s="55">
        <v>2277003.42</v>
      </c>
      <c r="C44" s="55">
        <v>177628.84</v>
      </c>
      <c r="D44" s="55">
        <v>299285.27</v>
      </c>
      <c r="E44" s="56">
        <v>0</v>
      </c>
      <c r="F44" s="57">
        <v>6896405.4199999999</v>
      </c>
      <c r="G44" s="54" t="s">
        <v>73</v>
      </c>
      <c r="H44" s="55">
        <v>2373139.09</v>
      </c>
      <c r="I44" s="55">
        <v>181059.12</v>
      </c>
      <c r="J44" s="55">
        <v>295908.13</v>
      </c>
      <c r="K44" s="56">
        <v>0</v>
      </c>
      <c r="L44" s="57">
        <v>6825032.6399999997</v>
      </c>
      <c r="M44" s="54" t="s">
        <v>73</v>
      </c>
      <c r="N44" s="55">
        <v>2457431.89</v>
      </c>
      <c r="O44" s="55">
        <v>216302.74</v>
      </c>
      <c r="P44" s="55">
        <v>289264.51</v>
      </c>
      <c r="Q44" s="56">
        <v>0</v>
      </c>
      <c r="R44" s="57">
        <v>6937851.9800000004</v>
      </c>
      <c r="S44" s="54" t="s">
        <v>73</v>
      </c>
      <c r="T44" s="55">
        <v>2564595.7000000002</v>
      </c>
      <c r="U44" s="55">
        <v>152089.85999999999</v>
      </c>
      <c r="V44" s="55">
        <v>235782.05</v>
      </c>
      <c r="W44" s="56">
        <v>0</v>
      </c>
      <c r="X44" s="57">
        <v>6990237.6799999997</v>
      </c>
      <c r="Y44" s="54" t="s">
        <v>73</v>
      </c>
      <c r="Z44" s="69">
        <v>2564813.02</v>
      </c>
      <c r="AA44" s="69">
        <v>131097.37</v>
      </c>
      <c r="AB44" s="69">
        <v>2695910.39</v>
      </c>
      <c r="AC44" s="55">
        <v>259376.51</v>
      </c>
      <c r="AD44" s="56">
        <v>0</v>
      </c>
      <c r="AE44" s="70">
        <v>6959148.2199999997</v>
      </c>
    </row>
    <row r="45" spans="1:31" s="51" customFormat="1" ht="15" customHeight="1" x14ac:dyDescent="0.25">
      <c r="A45" s="54" t="s">
        <v>41</v>
      </c>
      <c r="B45" s="55">
        <v>1872525</v>
      </c>
      <c r="C45" s="55">
        <v>146170.31</v>
      </c>
      <c r="D45" s="55">
        <v>223188.98</v>
      </c>
      <c r="E45" s="55">
        <v>375000</v>
      </c>
      <c r="F45" s="57">
        <v>7799470.1200000001</v>
      </c>
      <c r="G45" s="54" t="s">
        <v>41</v>
      </c>
      <c r="H45" s="55">
        <v>1939275</v>
      </c>
      <c r="I45" s="55">
        <v>147957.37</v>
      </c>
      <c r="J45" s="55">
        <v>220670.51</v>
      </c>
      <c r="K45" s="55">
        <v>375000</v>
      </c>
      <c r="L45" s="57">
        <v>8231929.1200000001</v>
      </c>
      <c r="M45" s="54" t="s">
        <v>41</v>
      </c>
      <c r="N45" s="55">
        <v>2008692.13</v>
      </c>
      <c r="O45" s="55">
        <v>176872.5</v>
      </c>
      <c r="P45" s="55">
        <v>215716.1</v>
      </c>
      <c r="Q45" s="55">
        <v>375000</v>
      </c>
      <c r="R45" s="57">
        <v>7954961.9199999999</v>
      </c>
      <c r="S45" s="54" t="s">
        <v>41</v>
      </c>
      <c r="T45" s="55">
        <v>2097525</v>
      </c>
      <c r="U45" s="55">
        <v>124390.87</v>
      </c>
      <c r="V45" s="55">
        <v>175832.09</v>
      </c>
      <c r="W45" s="55">
        <v>375000</v>
      </c>
      <c r="X45" s="57">
        <v>9303792.8499999996</v>
      </c>
      <c r="Y45" s="54" t="s">
        <v>41</v>
      </c>
      <c r="Z45" s="69">
        <v>2097525</v>
      </c>
      <c r="AA45" s="69">
        <v>107212.5</v>
      </c>
      <c r="AB45" s="69">
        <v>2204737.5</v>
      </c>
      <c r="AC45" s="55">
        <v>193427.43</v>
      </c>
      <c r="AD45" s="55">
        <v>375000</v>
      </c>
      <c r="AE45" s="70">
        <v>9211079.7300000004</v>
      </c>
    </row>
    <row r="46" spans="1:31" s="51" customFormat="1" ht="15" customHeight="1" x14ac:dyDescent="0.25">
      <c r="A46" s="54" t="s">
        <v>42</v>
      </c>
      <c r="B46" s="55">
        <v>3619577.54</v>
      </c>
      <c r="C46" s="55">
        <v>282012.48</v>
      </c>
      <c r="D46" s="56">
        <v>0</v>
      </c>
      <c r="E46" s="56">
        <v>0</v>
      </c>
      <c r="F46" s="57">
        <v>7022641.8700000001</v>
      </c>
      <c r="G46" s="54" t="s">
        <v>42</v>
      </c>
      <c r="H46" s="55">
        <v>3749344.81</v>
      </c>
      <c r="I46" s="55">
        <v>286057.01</v>
      </c>
      <c r="J46" s="56">
        <v>0</v>
      </c>
      <c r="K46" s="56">
        <v>0</v>
      </c>
      <c r="L46" s="57">
        <v>7206913.7400000002</v>
      </c>
      <c r="M46" s="54" t="s">
        <v>42</v>
      </c>
      <c r="N46" s="55">
        <v>3898236.75</v>
      </c>
      <c r="O46" s="55">
        <v>343125.8</v>
      </c>
      <c r="P46" s="56">
        <v>0</v>
      </c>
      <c r="Q46" s="56">
        <v>0</v>
      </c>
      <c r="R46" s="57">
        <v>8888109.2400000002</v>
      </c>
      <c r="S46" s="54" t="s">
        <v>42</v>
      </c>
      <c r="T46" s="55">
        <v>4077038.81</v>
      </c>
      <c r="U46" s="55">
        <v>241783.25</v>
      </c>
      <c r="V46" s="55">
        <v>317293.90999999997</v>
      </c>
      <c r="W46" s="56">
        <v>0</v>
      </c>
      <c r="X46" s="57">
        <v>9322731.5500000007</v>
      </c>
      <c r="Y46" s="54" t="s">
        <v>42</v>
      </c>
      <c r="Z46" s="69">
        <v>4098089.15</v>
      </c>
      <c r="AA46" s="69">
        <v>209468.96</v>
      </c>
      <c r="AB46" s="69">
        <v>4307558.1100000003</v>
      </c>
      <c r="AC46" s="55">
        <v>349045.19</v>
      </c>
      <c r="AD46" s="56">
        <v>0</v>
      </c>
      <c r="AE46" s="70">
        <v>7872423.2199999997</v>
      </c>
    </row>
    <row r="47" spans="1:31" s="51" customFormat="1" ht="15" customHeight="1" x14ac:dyDescent="0.25">
      <c r="A47" s="54" t="s">
        <v>43</v>
      </c>
      <c r="B47" s="55">
        <v>1872525</v>
      </c>
      <c r="C47" s="55">
        <v>146170.31</v>
      </c>
      <c r="D47" s="56">
        <v>0</v>
      </c>
      <c r="E47" s="56">
        <v>0</v>
      </c>
      <c r="F47" s="57">
        <v>4915633.5</v>
      </c>
      <c r="G47" s="54" t="s">
        <v>43</v>
      </c>
      <c r="H47" s="55">
        <v>1939275</v>
      </c>
      <c r="I47" s="55">
        <v>147957.37</v>
      </c>
      <c r="J47" s="56">
        <v>0</v>
      </c>
      <c r="K47" s="56">
        <v>0</v>
      </c>
      <c r="L47" s="57">
        <v>5023498.0999999996</v>
      </c>
      <c r="M47" s="54" t="s">
        <v>43</v>
      </c>
      <c r="N47" s="55">
        <v>2009253.07</v>
      </c>
      <c r="O47" s="55">
        <v>176872.5</v>
      </c>
      <c r="P47" s="56">
        <v>0</v>
      </c>
      <c r="Q47" s="56">
        <v>0</v>
      </c>
      <c r="R47" s="57">
        <v>5147654.33</v>
      </c>
      <c r="S47" s="54" t="s">
        <v>43</v>
      </c>
      <c r="T47" s="55">
        <v>2097525</v>
      </c>
      <c r="U47" s="55">
        <v>124390.87</v>
      </c>
      <c r="V47" s="56">
        <v>0</v>
      </c>
      <c r="W47" s="56">
        <v>0</v>
      </c>
      <c r="X47" s="57">
        <v>5218614.38</v>
      </c>
      <c r="Y47" s="54" t="s">
        <v>43</v>
      </c>
      <c r="Z47" s="69">
        <v>2097525</v>
      </c>
      <c r="AA47" s="69">
        <v>107212.5</v>
      </c>
      <c r="AB47" s="69">
        <v>2204737.5</v>
      </c>
      <c r="AC47" s="56">
        <v>0</v>
      </c>
      <c r="AD47" s="56">
        <v>0</v>
      </c>
      <c r="AE47" s="70">
        <v>5165942.58</v>
      </c>
    </row>
    <row r="48" spans="1:31" s="51" customFormat="1" ht="15" customHeight="1" x14ac:dyDescent="0.25">
      <c r="A48" s="54" t="s">
        <v>44</v>
      </c>
      <c r="B48" s="55">
        <v>4835833.04</v>
      </c>
      <c r="C48" s="55">
        <v>376660.62</v>
      </c>
      <c r="D48" s="56">
        <v>0</v>
      </c>
      <c r="E48" s="56">
        <v>0</v>
      </c>
      <c r="F48" s="57">
        <v>20200145.09</v>
      </c>
      <c r="G48" s="54" t="s">
        <v>44</v>
      </c>
      <c r="H48" s="55">
        <v>5014116.01</v>
      </c>
      <c r="I48" s="55">
        <v>382552.98</v>
      </c>
      <c r="J48" s="56">
        <v>0</v>
      </c>
      <c r="K48" s="56">
        <v>0</v>
      </c>
      <c r="L48" s="57">
        <v>22261049.329999998</v>
      </c>
      <c r="M48" s="54" t="s">
        <v>44</v>
      </c>
      <c r="N48" s="55">
        <v>5190709.8899999997</v>
      </c>
      <c r="O48" s="55">
        <v>456889.75</v>
      </c>
      <c r="P48" s="56">
        <v>0</v>
      </c>
      <c r="Q48" s="56">
        <v>0</v>
      </c>
      <c r="R48" s="57">
        <v>20917233.969999999</v>
      </c>
      <c r="S48" s="54" t="s">
        <v>44</v>
      </c>
      <c r="T48" s="55">
        <v>5417560.7300000004</v>
      </c>
      <c r="U48" s="55">
        <v>321281.09000000003</v>
      </c>
      <c r="V48" s="56">
        <v>0</v>
      </c>
      <c r="W48" s="56">
        <v>0</v>
      </c>
      <c r="X48" s="57">
        <v>22161792.809999999</v>
      </c>
      <c r="Y48" s="54" t="s">
        <v>44</v>
      </c>
      <c r="Z48" s="69">
        <v>5419544.0300000003</v>
      </c>
      <c r="AA48" s="69">
        <v>277013.55</v>
      </c>
      <c r="AB48" s="69">
        <v>5696557.5800000001</v>
      </c>
      <c r="AC48" s="56">
        <v>0</v>
      </c>
      <c r="AD48" s="56">
        <v>0</v>
      </c>
      <c r="AE48" s="70">
        <v>21826458.489999998</v>
      </c>
    </row>
    <row r="49" spans="1:31" s="51" customFormat="1" ht="15" customHeight="1" x14ac:dyDescent="0.25">
      <c r="A49" s="54" t="s">
        <v>45</v>
      </c>
      <c r="B49" s="55">
        <v>18212931.199999999</v>
      </c>
      <c r="C49" s="55">
        <v>1419279.49</v>
      </c>
      <c r="D49" s="55">
        <v>1387500</v>
      </c>
      <c r="E49" s="56">
        <v>0</v>
      </c>
      <c r="F49" s="57">
        <v>36708523.170000002</v>
      </c>
      <c r="G49" s="54" t="s">
        <v>45</v>
      </c>
      <c r="H49" s="55">
        <v>18877484.530000001</v>
      </c>
      <c r="I49" s="55">
        <v>1440261.46</v>
      </c>
      <c r="J49" s="56">
        <v>0</v>
      </c>
      <c r="K49" s="56">
        <v>0</v>
      </c>
      <c r="L49" s="57">
        <v>38641909.719999999</v>
      </c>
      <c r="M49" s="54" t="s">
        <v>45</v>
      </c>
      <c r="N49" s="55">
        <v>19542357.75</v>
      </c>
      <c r="O49" s="55">
        <v>1720127.81</v>
      </c>
      <c r="P49" s="55">
        <v>1415000</v>
      </c>
      <c r="Q49" s="56">
        <v>0</v>
      </c>
      <c r="R49" s="57">
        <v>38824301.369999997</v>
      </c>
      <c r="S49" s="54" t="s">
        <v>45</v>
      </c>
      <c r="T49" s="55">
        <v>20395151.48</v>
      </c>
      <c r="U49" s="55">
        <v>1209506.79</v>
      </c>
      <c r="V49" s="55">
        <v>1429500</v>
      </c>
      <c r="W49" s="56">
        <v>0</v>
      </c>
      <c r="X49" s="57">
        <v>39219930.979999997</v>
      </c>
      <c r="Y49" s="54" t="s">
        <v>45</v>
      </c>
      <c r="Z49" s="69">
        <v>20411848.739999998</v>
      </c>
      <c r="AA49" s="69">
        <v>1043327.41</v>
      </c>
      <c r="AB49" s="69">
        <v>21455176.149999999</v>
      </c>
      <c r="AC49" s="55">
        <v>1429500</v>
      </c>
      <c r="AD49" s="56">
        <v>0</v>
      </c>
      <c r="AE49" s="70">
        <v>39049865.979999997</v>
      </c>
    </row>
    <row r="50" spans="1:31" s="51" customFormat="1" ht="15" customHeight="1" x14ac:dyDescent="0.25">
      <c r="A50" s="54" t="s">
        <v>46</v>
      </c>
      <c r="B50" s="55">
        <v>2173537.04</v>
      </c>
      <c r="C50" s="55">
        <v>169145.86</v>
      </c>
      <c r="D50" s="55">
        <v>237312.46</v>
      </c>
      <c r="E50" s="56">
        <v>0</v>
      </c>
      <c r="F50" s="57">
        <v>4528622.37</v>
      </c>
      <c r="G50" s="54" t="s">
        <v>46</v>
      </c>
      <c r="H50" s="55">
        <v>2260240.71</v>
      </c>
      <c r="I50" s="55">
        <v>172445.51</v>
      </c>
      <c r="J50" s="55">
        <v>234634.63</v>
      </c>
      <c r="K50" s="56">
        <v>0</v>
      </c>
      <c r="L50" s="57">
        <v>4536068.04</v>
      </c>
      <c r="M50" s="54" t="s">
        <v>46</v>
      </c>
      <c r="N50" s="55">
        <v>2376922.02</v>
      </c>
      <c r="O50" s="55">
        <v>209218.66</v>
      </c>
      <c r="P50" s="55">
        <v>229366.7</v>
      </c>
      <c r="Q50" s="56">
        <v>0</v>
      </c>
      <c r="R50" s="57">
        <v>4708208.3600000003</v>
      </c>
      <c r="S50" s="54" t="s">
        <v>46</v>
      </c>
      <c r="T50" s="55">
        <v>2473579.61</v>
      </c>
      <c r="U50" s="55">
        <v>146692.28</v>
      </c>
      <c r="V50" s="56">
        <v>0</v>
      </c>
      <c r="W50" s="56">
        <v>0</v>
      </c>
      <c r="X50" s="57">
        <v>4517539.33</v>
      </c>
      <c r="Y50" s="54" t="s">
        <v>46</v>
      </c>
      <c r="Z50" s="69">
        <v>2469244.0099999998</v>
      </c>
      <c r="AA50" s="69">
        <v>126212.47</v>
      </c>
      <c r="AB50" s="69">
        <v>2595456.48</v>
      </c>
      <c r="AC50" s="55">
        <v>205667.59</v>
      </c>
      <c r="AD50" s="56">
        <v>0</v>
      </c>
      <c r="AE50" s="70">
        <v>4695978.82</v>
      </c>
    </row>
    <row r="51" spans="1:31" s="51" customFormat="1" ht="15" customHeight="1" x14ac:dyDescent="0.25">
      <c r="A51" s="54" t="s">
        <v>47</v>
      </c>
      <c r="B51" s="55">
        <v>1872525</v>
      </c>
      <c r="C51" s="55">
        <v>146170.31</v>
      </c>
      <c r="D51" s="56">
        <v>0</v>
      </c>
      <c r="E51" s="56">
        <v>0</v>
      </c>
      <c r="F51" s="57">
        <v>4084471.14</v>
      </c>
      <c r="G51" s="54" t="s">
        <v>47</v>
      </c>
      <c r="H51" s="55">
        <v>1939275</v>
      </c>
      <c r="I51" s="55">
        <v>147957.37</v>
      </c>
      <c r="J51" s="56">
        <v>0</v>
      </c>
      <c r="K51" s="56">
        <v>0</v>
      </c>
      <c r="L51" s="57">
        <v>4303171.38</v>
      </c>
      <c r="M51" s="54" t="s">
        <v>47</v>
      </c>
      <c r="N51" s="55">
        <v>2008612.73</v>
      </c>
      <c r="O51" s="55">
        <v>176872.5</v>
      </c>
      <c r="P51" s="55">
        <v>215716.1</v>
      </c>
      <c r="Q51" s="55">
        <v>375000</v>
      </c>
      <c r="R51" s="57">
        <v>4917255.5199999996</v>
      </c>
      <c r="S51" s="54" t="s">
        <v>47</v>
      </c>
      <c r="T51" s="55">
        <v>2097525</v>
      </c>
      <c r="U51" s="55">
        <v>124390.87</v>
      </c>
      <c r="V51" s="56">
        <v>0</v>
      </c>
      <c r="W51" s="55">
        <v>375000</v>
      </c>
      <c r="X51" s="57">
        <v>7625969.7599999998</v>
      </c>
      <c r="Y51" s="54" t="s">
        <v>47</v>
      </c>
      <c r="Z51" s="69">
        <v>2097525</v>
      </c>
      <c r="AA51" s="69">
        <v>107212.5</v>
      </c>
      <c r="AB51" s="69">
        <v>2204737.5</v>
      </c>
      <c r="AC51" s="56">
        <v>0</v>
      </c>
      <c r="AD51" s="56">
        <v>0</v>
      </c>
      <c r="AE51" s="70">
        <v>7181068.2999999998</v>
      </c>
    </row>
    <row r="52" spans="1:31" s="51" customFormat="1" ht="15" customHeight="1" x14ac:dyDescent="0.25">
      <c r="A52" s="54" t="s">
        <v>48</v>
      </c>
      <c r="B52" s="55">
        <v>5436386.4100000001</v>
      </c>
      <c r="C52" s="55">
        <v>423604.53</v>
      </c>
      <c r="D52" s="56">
        <v>0</v>
      </c>
      <c r="E52" s="56">
        <v>0</v>
      </c>
      <c r="F52" s="57">
        <v>21087740.98</v>
      </c>
      <c r="G52" s="54" t="s">
        <v>48</v>
      </c>
      <c r="H52" s="55">
        <v>5634149.2999999998</v>
      </c>
      <c r="I52" s="55">
        <v>429858.55</v>
      </c>
      <c r="J52" s="56">
        <v>0</v>
      </c>
      <c r="K52" s="56">
        <v>0</v>
      </c>
      <c r="L52" s="57">
        <v>20428439.699999999</v>
      </c>
      <c r="M52" s="54" t="s">
        <v>48</v>
      </c>
      <c r="N52" s="55">
        <v>5833423.4800000004</v>
      </c>
      <c r="O52" s="55">
        <v>513459.35</v>
      </c>
      <c r="P52" s="56">
        <v>0</v>
      </c>
      <c r="Q52" s="56">
        <v>0</v>
      </c>
      <c r="R52" s="57">
        <v>20609796.77</v>
      </c>
      <c r="S52" s="54" t="s">
        <v>48</v>
      </c>
      <c r="T52" s="55">
        <v>6089029.9500000002</v>
      </c>
      <c r="U52" s="55">
        <v>361101.66</v>
      </c>
      <c r="V52" s="55">
        <v>497576</v>
      </c>
      <c r="W52" s="56">
        <v>0</v>
      </c>
      <c r="X52" s="57">
        <v>21429638.829999998</v>
      </c>
      <c r="Y52" s="54" t="s">
        <v>48</v>
      </c>
      <c r="Z52" s="69">
        <v>6089605.5999999996</v>
      </c>
      <c r="AA52" s="69">
        <v>311262.96000000002</v>
      </c>
      <c r="AB52" s="69">
        <v>6400868.5599999996</v>
      </c>
      <c r="AC52" s="56">
        <v>0</v>
      </c>
      <c r="AD52" s="56">
        <v>0</v>
      </c>
      <c r="AE52" s="70">
        <v>20648618.59</v>
      </c>
    </row>
    <row r="53" spans="1:31" s="51" customFormat="1" ht="15" customHeight="1" x14ac:dyDescent="0.25">
      <c r="A53" s="54" t="s">
        <v>49</v>
      </c>
      <c r="B53" s="55">
        <v>4819428.67</v>
      </c>
      <c r="C53" s="55">
        <v>376798.15</v>
      </c>
      <c r="D53" s="56">
        <v>0</v>
      </c>
      <c r="E53" s="56">
        <v>0</v>
      </c>
      <c r="F53" s="57">
        <v>11238442.310000001</v>
      </c>
      <c r="G53" s="54" t="s">
        <v>49</v>
      </c>
      <c r="H53" s="55">
        <v>4995730.79</v>
      </c>
      <c r="I53" s="55">
        <v>381150.28</v>
      </c>
      <c r="J53" s="55">
        <v>560472.6</v>
      </c>
      <c r="K53" s="56">
        <v>0</v>
      </c>
      <c r="L53" s="57">
        <v>11771983.960000001</v>
      </c>
      <c r="M53" s="54" t="s">
        <v>49</v>
      </c>
      <c r="N53" s="55">
        <v>5169771.1399999997</v>
      </c>
      <c r="O53" s="55">
        <v>455045.55</v>
      </c>
      <c r="P53" s="55">
        <v>547889.06999999995</v>
      </c>
      <c r="Q53" s="56">
        <v>0</v>
      </c>
      <c r="R53" s="57">
        <v>12042255.75</v>
      </c>
      <c r="S53" s="54" t="s">
        <v>49</v>
      </c>
      <c r="T53" s="55">
        <v>5397667.2199999997</v>
      </c>
      <c r="U53" s="55">
        <v>320101.33</v>
      </c>
      <c r="V53" s="55">
        <v>446589.21</v>
      </c>
      <c r="W53" s="56">
        <v>0</v>
      </c>
      <c r="X53" s="57">
        <v>11956783.1</v>
      </c>
      <c r="Y53" s="54" t="s">
        <v>49</v>
      </c>
      <c r="Z53" s="69">
        <v>5399478.9800000004</v>
      </c>
      <c r="AA53" s="69">
        <v>275987.95</v>
      </c>
      <c r="AB53" s="69">
        <v>5675466.9299999997</v>
      </c>
      <c r="AC53" s="55">
        <v>491278.93</v>
      </c>
      <c r="AD53" s="56">
        <v>0</v>
      </c>
      <c r="AE53" s="70">
        <v>12025900.390000001</v>
      </c>
    </row>
    <row r="54" spans="1:31" s="51" customFormat="1" ht="15" customHeight="1" x14ac:dyDescent="0.25">
      <c r="A54" s="54" t="s">
        <v>50</v>
      </c>
      <c r="B54" s="55">
        <v>1872525</v>
      </c>
      <c r="C54" s="55">
        <v>146170.31</v>
      </c>
      <c r="D54" s="56">
        <v>0</v>
      </c>
      <c r="E54" s="56">
        <v>0</v>
      </c>
      <c r="F54" s="57">
        <v>3851351.14</v>
      </c>
      <c r="G54" s="54" t="s">
        <v>50</v>
      </c>
      <c r="H54" s="55">
        <v>1939275</v>
      </c>
      <c r="I54" s="55">
        <v>147957.37</v>
      </c>
      <c r="J54" s="56">
        <v>0</v>
      </c>
      <c r="K54" s="56">
        <v>0</v>
      </c>
      <c r="L54" s="57">
        <v>3844762.38</v>
      </c>
      <c r="M54" s="54" t="s">
        <v>50</v>
      </c>
      <c r="N54" s="55">
        <v>2009246.9</v>
      </c>
      <c r="O54" s="55">
        <v>176872.5</v>
      </c>
      <c r="P54" s="56">
        <v>0</v>
      </c>
      <c r="Q54" s="56">
        <v>0</v>
      </c>
      <c r="R54" s="57">
        <v>3966177.59</v>
      </c>
      <c r="S54" s="54" t="s">
        <v>50</v>
      </c>
      <c r="T54" s="55">
        <v>2097525</v>
      </c>
      <c r="U54" s="55">
        <v>124390.87</v>
      </c>
      <c r="V54" s="56">
        <v>0</v>
      </c>
      <c r="W54" s="56">
        <v>0</v>
      </c>
      <c r="X54" s="57">
        <v>4006268.76</v>
      </c>
      <c r="Y54" s="54" t="s">
        <v>50</v>
      </c>
      <c r="Z54" s="69">
        <v>2097525</v>
      </c>
      <c r="AA54" s="69">
        <v>107212.5</v>
      </c>
      <c r="AB54" s="69">
        <v>2204737.5</v>
      </c>
      <c r="AC54" s="56">
        <v>0</v>
      </c>
      <c r="AD54" s="56">
        <v>0</v>
      </c>
      <c r="AE54" s="70">
        <v>6382046.2999999998</v>
      </c>
    </row>
    <row r="55" spans="1:31" s="51" customFormat="1" ht="15" customHeight="1" x14ac:dyDescent="0.25">
      <c r="A55" s="54" t="s">
        <v>51</v>
      </c>
      <c r="B55" s="55">
        <v>4764095.83</v>
      </c>
      <c r="C55" s="55">
        <v>370814.37</v>
      </c>
      <c r="D55" s="56">
        <v>0</v>
      </c>
      <c r="E55" s="56">
        <v>0</v>
      </c>
      <c r="F55" s="57">
        <v>9669277.5600000005</v>
      </c>
      <c r="G55" s="54" t="s">
        <v>51</v>
      </c>
      <c r="H55" s="55">
        <v>4940516.84</v>
      </c>
      <c r="I55" s="55">
        <v>376937.72</v>
      </c>
      <c r="J55" s="56">
        <v>0</v>
      </c>
      <c r="K55" s="56">
        <v>0</v>
      </c>
      <c r="L55" s="57">
        <v>9925131.9900000002</v>
      </c>
      <c r="M55" s="54" t="s">
        <v>51</v>
      </c>
      <c r="N55" s="55">
        <v>5110164.8499999996</v>
      </c>
      <c r="O55" s="55">
        <v>449801.72</v>
      </c>
      <c r="P55" s="56">
        <v>0</v>
      </c>
      <c r="Q55" s="56">
        <v>0</v>
      </c>
      <c r="R55" s="57">
        <v>10226705.67</v>
      </c>
      <c r="S55" s="54" t="s">
        <v>51</v>
      </c>
      <c r="T55" s="55">
        <v>5331826.9800000004</v>
      </c>
      <c r="U55" s="55">
        <v>316196.76</v>
      </c>
      <c r="V55" s="56">
        <v>0</v>
      </c>
      <c r="W55" s="56">
        <v>0</v>
      </c>
      <c r="X55" s="57">
        <v>10326022.130000001</v>
      </c>
      <c r="Y55" s="54" t="s">
        <v>51</v>
      </c>
      <c r="Z55" s="69">
        <v>5334285.7</v>
      </c>
      <c r="AA55" s="69">
        <v>272655.68</v>
      </c>
      <c r="AB55" s="69">
        <v>5606941.3799999999</v>
      </c>
      <c r="AC55" s="56">
        <v>0</v>
      </c>
      <c r="AD55" s="56">
        <v>0</v>
      </c>
      <c r="AE55" s="70">
        <v>10278990.93</v>
      </c>
    </row>
    <row r="56" spans="1:31" s="51" customFormat="1" ht="15" customHeight="1" x14ac:dyDescent="0.25">
      <c r="A56" s="54" t="s">
        <v>52</v>
      </c>
      <c r="B56" s="55">
        <v>1872525</v>
      </c>
      <c r="C56" s="55">
        <v>146170.31</v>
      </c>
      <c r="D56" s="56">
        <v>0</v>
      </c>
      <c r="E56" s="56">
        <v>0</v>
      </c>
      <c r="F56" s="57">
        <v>3781710.94</v>
      </c>
      <c r="G56" s="54" t="s">
        <v>52</v>
      </c>
      <c r="H56" s="55">
        <v>1939275</v>
      </c>
      <c r="I56" s="55">
        <v>147957.37</v>
      </c>
      <c r="J56" s="56">
        <v>0</v>
      </c>
      <c r="K56" s="56">
        <v>0</v>
      </c>
      <c r="L56" s="57">
        <v>4892187.6900000004</v>
      </c>
      <c r="M56" s="54" t="s">
        <v>52</v>
      </c>
      <c r="N56" s="55">
        <v>2008727.17</v>
      </c>
      <c r="O56" s="55">
        <v>176872.5</v>
      </c>
      <c r="P56" s="56">
        <v>0</v>
      </c>
      <c r="Q56" s="56">
        <v>0</v>
      </c>
      <c r="R56" s="57">
        <v>3965657.86</v>
      </c>
      <c r="S56" s="54" t="s">
        <v>52</v>
      </c>
      <c r="T56" s="55">
        <v>2097525</v>
      </c>
      <c r="U56" s="55">
        <v>124390.87</v>
      </c>
      <c r="V56" s="56">
        <v>0</v>
      </c>
      <c r="W56" s="56">
        <v>0</v>
      </c>
      <c r="X56" s="57">
        <v>5410830.1200000001</v>
      </c>
      <c r="Y56" s="54" t="s">
        <v>52</v>
      </c>
      <c r="Z56" s="69">
        <v>2097525</v>
      </c>
      <c r="AA56" s="69">
        <v>107212.5</v>
      </c>
      <c r="AB56" s="69">
        <v>2204737.5</v>
      </c>
      <c r="AC56" s="56">
        <v>0</v>
      </c>
      <c r="AD56" s="56">
        <v>0</v>
      </c>
      <c r="AE56" s="70">
        <v>4021167.66</v>
      </c>
    </row>
    <row r="57" spans="1:31" s="51" customFormat="1" ht="25.5" customHeight="1" x14ac:dyDescent="0.25">
      <c r="A57" s="58" t="s">
        <v>78</v>
      </c>
      <c r="B57" s="55">
        <v>4993400</v>
      </c>
      <c r="C57" s="55">
        <v>389787.5</v>
      </c>
      <c r="D57" s="56">
        <v>0</v>
      </c>
      <c r="E57" s="56">
        <v>0</v>
      </c>
      <c r="F57" s="57">
        <v>5383187.5</v>
      </c>
      <c r="G57" s="58" t="s">
        <v>78</v>
      </c>
      <c r="H57" s="59">
        <v>5171400</v>
      </c>
      <c r="I57" s="59">
        <v>394553</v>
      </c>
      <c r="J57" s="56">
        <v>0</v>
      </c>
      <c r="K57" s="56">
        <v>0</v>
      </c>
      <c r="L57" s="57">
        <v>5565953</v>
      </c>
      <c r="M57" s="54" t="s">
        <v>85</v>
      </c>
      <c r="N57" s="59">
        <v>5356973.8</v>
      </c>
      <c r="O57" s="59">
        <v>471660</v>
      </c>
      <c r="P57" s="60">
        <v>0</v>
      </c>
      <c r="Q57" s="60">
        <v>0</v>
      </c>
      <c r="R57" s="61">
        <v>5828633.7999999998</v>
      </c>
      <c r="S57" s="58" t="s">
        <v>78</v>
      </c>
      <c r="T57" s="59">
        <v>5593400</v>
      </c>
      <c r="U57" s="59">
        <v>331709</v>
      </c>
      <c r="V57" s="60">
        <v>0</v>
      </c>
      <c r="W57" s="60">
        <v>0</v>
      </c>
      <c r="X57" s="61">
        <v>5925109</v>
      </c>
      <c r="Y57" s="58" t="s">
        <v>78</v>
      </c>
      <c r="Z57" s="71">
        <v>5593400</v>
      </c>
      <c r="AA57" s="71">
        <v>285900</v>
      </c>
      <c r="AB57" s="71">
        <v>5879300</v>
      </c>
      <c r="AC57" s="60">
        <v>0</v>
      </c>
      <c r="AD57" s="60">
        <v>0</v>
      </c>
      <c r="AE57" s="72">
        <v>5879300</v>
      </c>
    </row>
    <row r="58" spans="1:31" s="51" customFormat="1" ht="15" customHeight="1" x14ac:dyDescent="0.25">
      <c r="A58" s="54" t="s">
        <v>74</v>
      </c>
      <c r="B58" s="55">
        <v>624175</v>
      </c>
      <c r="C58" s="55">
        <v>48723.43</v>
      </c>
      <c r="D58" s="56">
        <v>0</v>
      </c>
      <c r="E58" s="56">
        <v>0</v>
      </c>
      <c r="F58" s="57">
        <v>775807.63</v>
      </c>
      <c r="G58" s="54" t="s">
        <v>74</v>
      </c>
      <c r="H58" s="55">
        <v>646425</v>
      </c>
      <c r="I58" s="55">
        <v>49319.12</v>
      </c>
      <c r="J58" s="56">
        <v>0</v>
      </c>
      <c r="K58" s="56">
        <v>0</v>
      </c>
      <c r="L58" s="57">
        <v>800458.03</v>
      </c>
      <c r="M58" s="54" t="s">
        <v>74</v>
      </c>
      <c r="N58" s="55">
        <v>669449.18000000005</v>
      </c>
      <c r="O58" s="55">
        <v>58957.5</v>
      </c>
      <c r="P58" s="56">
        <v>0</v>
      </c>
      <c r="Q58" s="56">
        <v>0</v>
      </c>
      <c r="R58" s="57">
        <v>837593.25</v>
      </c>
      <c r="S58" s="54" t="s">
        <v>74</v>
      </c>
      <c r="T58" s="55">
        <v>699175</v>
      </c>
      <c r="U58" s="55">
        <v>41463.620000000003</v>
      </c>
      <c r="V58" s="56">
        <v>0</v>
      </c>
      <c r="W58" s="56">
        <v>0</v>
      </c>
      <c r="X58" s="57">
        <v>846662.91</v>
      </c>
      <c r="Y58" s="54" t="s">
        <v>74</v>
      </c>
      <c r="Z58" s="69">
        <v>699175</v>
      </c>
      <c r="AA58" s="69">
        <v>35737.5</v>
      </c>
      <c r="AB58" s="69">
        <v>734912.5</v>
      </c>
      <c r="AC58" s="56">
        <v>0</v>
      </c>
      <c r="AD58" s="56">
        <v>0</v>
      </c>
      <c r="AE58" s="70">
        <v>841208.65</v>
      </c>
    </row>
    <row r="59" spans="1:31" s="51" customFormat="1" ht="15" customHeight="1" x14ac:dyDescent="0.25">
      <c r="A59" s="54" t="s">
        <v>75</v>
      </c>
      <c r="B59" s="55">
        <v>624175</v>
      </c>
      <c r="C59" s="55">
        <v>48723.43</v>
      </c>
      <c r="D59" s="56">
        <v>0</v>
      </c>
      <c r="E59" s="56">
        <v>0</v>
      </c>
      <c r="F59" s="57">
        <v>904115.89</v>
      </c>
      <c r="G59" s="54" t="s">
        <v>75</v>
      </c>
      <c r="H59" s="55">
        <v>646425</v>
      </c>
      <c r="I59" s="55">
        <v>49319.12</v>
      </c>
      <c r="J59" s="56">
        <v>0</v>
      </c>
      <c r="K59" s="56">
        <v>0</v>
      </c>
      <c r="L59" s="57">
        <v>895071.01</v>
      </c>
      <c r="M59" s="54" t="s">
        <v>75</v>
      </c>
      <c r="N59" s="55">
        <v>669495.68000000005</v>
      </c>
      <c r="O59" s="55">
        <v>58957.5</v>
      </c>
      <c r="P59" s="56">
        <v>0</v>
      </c>
      <c r="Q59" s="56">
        <v>0</v>
      </c>
      <c r="R59" s="57">
        <v>933447.04</v>
      </c>
      <c r="S59" s="54" t="s">
        <v>75</v>
      </c>
      <c r="T59" s="55">
        <v>699175</v>
      </c>
      <c r="U59" s="55">
        <v>41463.620000000003</v>
      </c>
      <c r="V59" s="56">
        <v>0</v>
      </c>
      <c r="W59" s="56">
        <v>0</v>
      </c>
      <c r="X59" s="57">
        <v>942701.66</v>
      </c>
      <c r="Y59" s="54" t="s">
        <v>75</v>
      </c>
      <c r="Z59" s="69">
        <v>699175</v>
      </c>
      <c r="AA59" s="69">
        <v>35737.5</v>
      </c>
      <c r="AB59" s="69">
        <v>734912.5</v>
      </c>
      <c r="AC59" s="56">
        <v>0</v>
      </c>
      <c r="AD59" s="56">
        <v>0</v>
      </c>
      <c r="AE59" s="70">
        <v>830703.73</v>
      </c>
    </row>
    <row r="60" spans="1:31" s="51" customFormat="1" ht="25.5" customHeight="1" x14ac:dyDescent="0.25">
      <c r="A60" s="58" t="s">
        <v>79</v>
      </c>
      <c r="B60" s="55">
        <v>624175</v>
      </c>
      <c r="C60" s="55">
        <v>48723.43</v>
      </c>
      <c r="D60" s="56">
        <v>0</v>
      </c>
      <c r="E60" s="56">
        <v>0</v>
      </c>
      <c r="F60" s="57">
        <v>869752.94</v>
      </c>
      <c r="G60" s="58" t="s">
        <v>79</v>
      </c>
      <c r="H60" s="59">
        <v>646425</v>
      </c>
      <c r="I60" s="59">
        <v>49319.12</v>
      </c>
      <c r="J60" s="60">
        <v>0</v>
      </c>
      <c r="K60" s="60">
        <v>0</v>
      </c>
      <c r="L60" s="61">
        <v>895071.01</v>
      </c>
      <c r="M60" s="54" t="s">
        <v>86</v>
      </c>
      <c r="N60" s="59">
        <v>669459.12</v>
      </c>
      <c r="O60" s="59">
        <v>58957.5</v>
      </c>
      <c r="P60" s="60">
        <v>0</v>
      </c>
      <c r="Q60" s="60">
        <v>0</v>
      </c>
      <c r="R60" s="61">
        <v>933410.48</v>
      </c>
      <c r="S60" s="58" t="s">
        <v>79</v>
      </c>
      <c r="T60" s="59">
        <v>699175</v>
      </c>
      <c r="U60" s="59">
        <v>41463.620000000003</v>
      </c>
      <c r="V60" s="60">
        <v>0</v>
      </c>
      <c r="W60" s="60">
        <v>0</v>
      </c>
      <c r="X60" s="57">
        <v>942701.66</v>
      </c>
      <c r="Y60" s="58" t="s">
        <v>79</v>
      </c>
      <c r="Z60" s="71">
        <v>699175</v>
      </c>
      <c r="AA60" s="71">
        <v>35737.5</v>
      </c>
      <c r="AB60" s="71">
        <v>734912.5</v>
      </c>
      <c r="AC60" s="60">
        <v>0</v>
      </c>
      <c r="AD60" s="60">
        <v>0</v>
      </c>
      <c r="AE60" s="72">
        <v>936999.88</v>
      </c>
    </row>
    <row r="61" spans="1:31" s="51" customFormat="1" ht="15" customHeight="1" x14ac:dyDescent="0.25">
      <c r="A61" s="54" t="s">
        <v>76</v>
      </c>
      <c r="B61" s="55">
        <v>624175</v>
      </c>
      <c r="C61" s="55">
        <v>48723.43</v>
      </c>
      <c r="D61" s="56">
        <v>0</v>
      </c>
      <c r="E61" s="56">
        <v>0</v>
      </c>
      <c r="F61" s="57">
        <v>672898.43</v>
      </c>
      <c r="G61" s="54" t="s">
        <v>76</v>
      </c>
      <c r="H61" s="55">
        <v>646425</v>
      </c>
      <c r="I61" s="55">
        <v>49319.12</v>
      </c>
      <c r="J61" s="56">
        <v>0</v>
      </c>
      <c r="K61" s="56">
        <v>0</v>
      </c>
      <c r="L61" s="57">
        <v>790357.1</v>
      </c>
      <c r="M61" s="54" t="s">
        <v>76</v>
      </c>
      <c r="N61" s="55">
        <v>523748.5</v>
      </c>
      <c r="O61" s="55">
        <v>58957.5</v>
      </c>
      <c r="P61" s="56">
        <v>0</v>
      </c>
      <c r="Q61" s="56">
        <v>0</v>
      </c>
      <c r="R61" s="57">
        <v>582706</v>
      </c>
      <c r="S61" s="54" t="s">
        <v>76</v>
      </c>
      <c r="T61" s="55">
        <v>699175</v>
      </c>
      <c r="U61" s="55">
        <v>41463.620000000003</v>
      </c>
      <c r="V61" s="56">
        <v>0</v>
      </c>
      <c r="W61" s="56">
        <v>0</v>
      </c>
      <c r="X61" s="57">
        <v>740638.62</v>
      </c>
      <c r="Y61" s="54" t="s">
        <v>76</v>
      </c>
      <c r="Z61" s="69">
        <v>699175</v>
      </c>
      <c r="AA61" s="69">
        <v>35737.5</v>
      </c>
      <c r="AB61" s="69">
        <v>734912.5</v>
      </c>
      <c r="AC61" s="56">
        <v>0</v>
      </c>
      <c r="AD61" s="56">
        <v>0</v>
      </c>
      <c r="AE61" s="70">
        <v>830703.73</v>
      </c>
    </row>
    <row r="62" spans="1:31" s="51" customFormat="1" ht="15.2" customHeight="1" x14ac:dyDescent="0.25">
      <c r="A62" s="54" t="s">
        <v>77</v>
      </c>
      <c r="B62" s="57">
        <v>249669999.78</v>
      </c>
      <c r="C62" s="57">
        <v>19489374.739999998</v>
      </c>
      <c r="D62" s="57">
        <v>13874999.939999999</v>
      </c>
      <c r="E62" s="57">
        <v>2625000</v>
      </c>
      <c r="F62" s="57">
        <v>625535759.41999996</v>
      </c>
      <c r="G62" s="54" t="s">
        <v>77</v>
      </c>
      <c r="H62" s="57">
        <v>258569999.83000001</v>
      </c>
      <c r="I62" s="57">
        <v>19727649.719999999</v>
      </c>
      <c r="J62" s="57">
        <v>14009999.9</v>
      </c>
      <c r="K62" s="57">
        <v>2625000</v>
      </c>
      <c r="L62" s="57">
        <v>640161431.85000002</v>
      </c>
      <c r="M62" s="54" t="s">
        <v>77</v>
      </c>
      <c r="N62" s="57">
        <v>267769999.53999999</v>
      </c>
      <c r="O62" s="57">
        <v>23582999.800000001</v>
      </c>
      <c r="P62" s="57">
        <v>14149999.93</v>
      </c>
      <c r="Q62" s="57">
        <v>1500000</v>
      </c>
      <c r="R62" s="57">
        <v>651793541.24000001</v>
      </c>
      <c r="S62" s="54" t="s">
        <v>77</v>
      </c>
      <c r="T62" s="57">
        <v>279669999.79000002</v>
      </c>
      <c r="U62" s="57">
        <v>16585449.74</v>
      </c>
      <c r="V62" s="57">
        <v>14294999.880000001</v>
      </c>
      <c r="W62" s="57">
        <v>2250000</v>
      </c>
      <c r="X62" s="57">
        <v>663576943.49000001</v>
      </c>
      <c r="Y62" s="54" t="s">
        <v>77</v>
      </c>
      <c r="Z62" s="70">
        <v>279669999.81999999</v>
      </c>
      <c r="AA62" s="70">
        <v>14294999.82</v>
      </c>
      <c r="AB62" s="70">
        <v>293964999.63999999</v>
      </c>
      <c r="AC62" s="57">
        <v>14294999.9</v>
      </c>
      <c r="AD62" s="57">
        <v>1875000</v>
      </c>
      <c r="AE62" s="73">
        <v>667061837.73000002</v>
      </c>
    </row>
  </sheetData>
  <mergeCells count="4">
    <mergeCell ref="S1:X1"/>
    <mergeCell ref="B1:F1"/>
    <mergeCell ref="G1:L1"/>
    <mergeCell ref="M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257CA-41DA-4182-AD89-29E56603D6EC}">
  <dimension ref="A1:AC60"/>
  <sheetViews>
    <sheetView topLeftCell="J1" workbookViewId="0">
      <selection activeCell="AA11" sqref="AA11"/>
    </sheetView>
  </sheetViews>
  <sheetFormatPr defaultRowHeight="11.25" x14ac:dyDescent="0.2"/>
  <cols>
    <col min="1" max="26" width="9" style="47"/>
    <col min="27" max="27" width="11.125" style="47" customWidth="1"/>
    <col min="28" max="28" width="13.625" style="47" customWidth="1"/>
    <col min="29" max="29" width="12.125" style="47" bestFit="1" customWidth="1"/>
    <col min="30" max="16384" width="9" style="47"/>
  </cols>
  <sheetData>
    <row r="1" spans="1:29" x14ac:dyDescent="0.2">
      <c r="B1" s="48">
        <v>2017</v>
      </c>
      <c r="C1" s="48"/>
      <c r="D1" s="48"/>
      <c r="E1" s="48"/>
      <c r="F1" s="48">
        <v>2018</v>
      </c>
      <c r="G1" s="48"/>
      <c r="H1" s="48"/>
      <c r="I1" s="48"/>
      <c r="J1" s="48"/>
      <c r="K1" s="48">
        <v>2019</v>
      </c>
      <c r="L1" s="48"/>
      <c r="M1" s="48"/>
      <c r="N1" s="48"/>
      <c r="O1" s="48"/>
      <c r="P1" s="48">
        <v>2020</v>
      </c>
      <c r="Q1" s="48"/>
      <c r="R1" s="48"/>
      <c r="S1" s="48"/>
      <c r="T1" s="48"/>
      <c r="U1" s="48">
        <v>2021</v>
      </c>
      <c r="V1" s="48"/>
      <c r="W1" s="48"/>
      <c r="X1" s="48"/>
      <c r="Y1" s="48"/>
    </row>
    <row r="2" spans="1:29" s="51" customFormat="1" ht="27.75" customHeight="1" x14ac:dyDescent="0.25">
      <c r="A2" s="44" t="s">
        <v>58</v>
      </c>
      <c r="B2" s="41" t="s">
        <v>83</v>
      </c>
      <c r="C2" s="45" t="s">
        <v>69</v>
      </c>
      <c r="D2" s="45" t="s">
        <v>70</v>
      </c>
      <c r="E2" s="46" t="s">
        <v>87</v>
      </c>
      <c r="F2" s="44" t="s">
        <v>58</v>
      </c>
      <c r="G2" s="41" t="s">
        <v>83</v>
      </c>
      <c r="H2" s="52" t="s">
        <v>69</v>
      </c>
      <c r="I2" s="52" t="s">
        <v>70</v>
      </c>
      <c r="J2" s="45" t="s">
        <v>88</v>
      </c>
      <c r="K2" s="65" t="s">
        <v>58</v>
      </c>
      <c r="L2" s="41" t="s">
        <v>83</v>
      </c>
      <c r="M2" s="66" t="s">
        <v>69</v>
      </c>
      <c r="N2" s="66" t="s">
        <v>70</v>
      </c>
      <c r="O2" s="68" t="s">
        <v>89</v>
      </c>
      <c r="P2" s="44" t="s">
        <v>58</v>
      </c>
      <c r="Q2" s="41" t="s">
        <v>83</v>
      </c>
      <c r="R2" s="52" t="s">
        <v>69</v>
      </c>
      <c r="S2" s="52" t="s">
        <v>70</v>
      </c>
      <c r="T2" s="45" t="s">
        <v>90</v>
      </c>
      <c r="U2" s="44" t="s">
        <v>58</v>
      </c>
      <c r="V2" s="41" t="s">
        <v>83</v>
      </c>
      <c r="W2" s="52" t="s">
        <v>69</v>
      </c>
      <c r="X2" s="52" t="s">
        <v>70</v>
      </c>
      <c r="Y2" s="44" t="s">
        <v>91</v>
      </c>
      <c r="Z2" s="44" t="s">
        <v>58</v>
      </c>
      <c r="AA2" s="75" t="s">
        <v>92</v>
      </c>
      <c r="AB2" s="76" t="s">
        <v>93</v>
      </c>
      <c r="AC2" s="76" t="s">
        <v>94</v>
      </c>
    </row>
    <row r="3" spans="1:29" s="51" customFormat="1" ht="15" customHeight="1" x14ac:dyDescent="0.25">
      <c r="A3" s="54" t="s">
        <v>53</v>
      </c>
      <c r="B3" s="55">
        <v>4394900.6399999997</v>
      </c>
      <c r="C3" s="56">
        <v>0</v>
      </c>
      <c r="D3" s="56">
        <v>0</v>
      </c>
      <c r="E3" s="57">
        <v>8110890.0599999996</v>
      </c>
      <c r="F3" s="54" t="s">
        <v>53</v>
      </c>
      <c r="G3" s="55">
        <v>4549265.09</v>
      </c>
      <c r="H3" s="56">
        <v>0</v>
      </c>
      <c r="I3" s="56">
        <v>0</v>
      </c>
      <c r="J3" s="57">
        <v>8324350.71</v>
      </c>
      <c r="K3" s="54" t="s">
        <v>53</v>
      </c>
      <c r="L3" s="55">
        <v>4740281.3499999996</v>
      </c>
      <c r="M3" s="56">
        <v>0</v>
      </c>
      <c r="N3" s="56">
        <v>0</v>
      </c>
      <c r="O3" s="57">
        <v>8562726.5800000001</v>
      </c>
      <c r="P3" s="54" t="s">
        <v>53</v>
      </c>
      <c r="Q3" s="55">
        <v>4812081.33</v>
      </c>
      <c r="R3" s="56">
        <v>0</v>
      </c>
      <c r="S3" s="56">
        <v>0</v>
      </c>
      <c r="T3" s="57">
        <v>8640120.5899999999</v>
      </c>
      <c r="U3" s="54" t="s">
        <v>53</v>
      </c>
      <c r="V3" s="69">
        <v>4771431.95</v>
      </c>
      <c r="W3" s="56">
        <v>0</v>
      </c>
      <c r="X3" s="56">
        <v>0</v>
      </c>
      <c r="Y3" s="70">
        <v>8599631.2100000009</v>
      </c>
      <c r="Z3" s="54" t="s">
        <v>53</v>
      </c>
      <c r="AA3" s="74">
        <f>C3+H3+M3+R3+W3</f>
        <v>0</v>
      </c>
      <c r="AB3" s="74">
        <f>D3+I3+N3+S3+X3</f>
        <v>0</v>
      </c>
      <c r="AC3" s="74">
        <f>E3+J3+O3+T3+Y3</f>
        <v>42237719.149999999</v>
      </c>
    </row>
    <row r="4" spans="1:29" s="51" customFormat="1" ht="15" customHeight="1" x14ac:dyDescent="0.25">
      <c r="A4" s="54" t="s">
        <v>3</v>
      </c>
      <c r="B4" s="55">
        <v>2018695.31</v>
      </c>
      <c r="C4" s="56">
        <v>0</v>
      </c>
      <c r="D4" s="56">
        <v>0</v>
      </c>
      <c r="E4" s="57">
        <v>3817410.63</v>
      </c>
      <c r="F4" s="54" t="s">
        <v>3</v>
      </c>
      <c r="G4" s="55">
        <v>2087232.37</v>
      </c>
      <c r="H4" s="55">
        <v>220670.51</v>
      </c>
      <c r="I4" s="56">
        <v>0</v>
      </c>
      <c r="J4" s="57">
        <v>2905883.59</v>
      </c>
      <c r="K4" s="54" t="s">
        <v>3</v>
      </c>
      <c r="L4" s="55">
        <v>2185525.42</v>
      </c>
      <c r="M4" s="55">
        <v>215716.1</v>
      </c>
      <c r="N4" s="56">
        <v>0</v>
      </c>
      <c r="O4" s="57">
        <v>4145444.34</v>
      </c>
      <c r="P4" s="54" t="s">
        <v>3</v>
      </c>
      <c r="Q4" s="55">
        <v>2221915.87</v>
      </c>
      <c r="R4" s="55">
        <v>175832.09</v>
      </c>
      <c r="S4" s="56">
        <v>0</v>
      </c>
      <c r="T4" s="57">
        <v>4144503.38</v>
      </c>
      <c r="U4" s="54" t="s">
        <v>3</v>
      </c>
      <c r="V4" s="69">
        <v>2204737.5</v>
      </c>
      <c r="W4" s="55">
        <v>193427.43</v>
      </c>
      <c r="X4" s="56">
        <v>0</v>
      </c>
      <c r="Y4" s="70">
        <v>4144993.36</v>
      </c>
      <c r="Z4" s="54" t="s">
        <v>3</v>
      </c>
      <c r="AA4" s="74">
        <f t="shared" ref="AA4:AA60" si="0">C4+H4+M4+R4+W4</f>
        <v>805646.12999999989</v>
      </c>
      <c r="AB4" s="74">
        <f t="shared" ref="AB4:AB60" si="1">D4+I4+N4+S4+X4</f>
        <v>0</v>
      </c>
      <c r="AC4" s="74">
        <f t="shared" ref="AC4:AC60" si="2">E4+J4+O4+T4+Y4</f>
        <v>19158235.299999997</v>
      </c>
    </row>
    <row r="5" spans="1:29" s="51" customFormat="1" ht="15" customHeight="1" x14ac:dyDescent="0.25">
      <c r="A5" s="54" t="s">
        <v>5</v>
      </c>
      <c r="B5" s="55">
        <v>4777355.03</v>
      </c>
      <c r="C5" s="55">
        <v>471949.62</v>
      </c>
      <c r="D5" s="56">
        <v>0</v>
      </c>
      <c r="E5" s="57">
        <v>9189520.7200000007</v>
      </c>
      <c r="F5" s="54" t="s">
        <v>5</v>
      </c>
      <c r="G5" s="55">
        <v>4942554.1500000004</v>
      </c>
      <c r="H5" s="55">
        <v>466624.13</v>
      </c>
      <c r="I5" s="56">
        <v>0</v>
      </c>
      <c r="J5" s="57">
        <v>9410305.9900000002</v>
      </c>
      <c r="K5" s="54" t="s">
        <v>5</v>
      </c>
      <c r="L5" s="55">
        <v>5179506.79</v>
      </c>
      <c r="M5" s="55">
        <v>456147.66</v>
      </c>
      <c r="N5" s="56">
        <v>0</v>
      </c>
      <c r="O5" s="57">
        <v>9687274.3800000008</v>
      </c>
      <c r="P5" s="54" t="s">
        <v>5</v>
      </c>
      <c r="Q5" s="55">
        <v>5265623.57</v>
      </c>
      <c r="R5" s="55">
        <v>371809.97</v>
      </c>
      <c r="S5" s="56">
        <v>0</v>
      </c>
      <c r="T5" s="57">
        <v>9701091.5299999993</v>
      </c>
      <c r="U5" s="54" t="s">
        <v>5</v>
      </c>
      <c r="V5" s="69">
        <v>5227788.03</v>
      </c>
      <c r="W5" s="55">
        <v>409016.61</v>
      </c>
      <c r="X5" s="56">
        <v>0</v>
      </c>
      <c r="Y5" s="70">
        <v>9695664.4600000009</v>
      </c>
      <c r="Z5" s="54" t="s">
        <v>5</v>
      </c>
      <c r="AA5" s="74">
        <f t="shared" si="0"/>
        <v>2175547.9899999998</v>
      </c>
      <c r="AB5" s="74">
        <f t="shared" si="1"/>
        <v>0</v>
      </c>
      <c r="AC5" s="74">
        <f t="shared" si="2"/>
        <v>47683857.080000006</v>
      </c>
    </row>
    <row r="6" spans="1:29" s="51" customFormat="1" ht="15" customHeight="1" x14ac:dyDescent="0.25">
      <c r="A6" s="54" t="s">
        <v>6</v>
      </c>
      <c r="B6" s="55">
        <v>3312411.75</v>
      </c>
      <c r="C6" s="56">
        <v>0</v>
      </c>
      <c r="D6" s="56">
        <v>0</v>
      </c>
      <c r="E6" s="57">
        <v>6549165.6200000001</v>
      </c>
      <c r="F6" s="54" t="s">
        <v>6</v>
      </c>
      <c r="G6" s="55">
        <v>3430896.54</v>
      </c>
      <c r="H6" s="56">
        <v>0</v>
      </c>
      <c r="I6" s="56">
        <v>0</v>
      </c>
      <c r="J6" s="57">
        <v>6545381.1200000001</v>
      </c>
      <c r="K6" s="54" t="s">
        <v>6</v>
      </c>
      <c r="L6" s="55">
        <v>3583363.26</v>
      </c>
      <c r="M6" s="56">
        <v>0</v>
      </c>
      <c r="N6" s="56">
        <v>0</v>
      </c>
      <c r="O6" s="57">
        <v>6737151.0599999996</v>
      </c>
      <c r="P6" s="54" t="s">
        <v>6</v>
      </c>
      <c r="Q6" s="55">
        <v>3638929.63</v>
      </c>
      <c r="R6" s="56">
        <v>0</v>
      </c>
      <c r="S6" s="56">
        <v>0</v>
      </c>
      <c r="T6" s="57">
        <v>9232237.8800000008</v>
      </c>
      <c r="U6" s="54" t="s">
        <v>6</v>
      </c>
      <c r="V6" s="69">
        <v>3611973.6</v>
      </c>
      <c r="W6" s="56">
        <v>0</v>
      </c>
      <c r="X6" s="56">
        <v>0</v>
      </c>
      <c r="Y6" s="70">
        <v>9201546.9299999997</v>
      </c>
      <c r="Z6" s="54" t="s">
        <v>6</v>
      </c>
      <c r="AA6" s="74">
        <f t="shared" si="0"/>
        <v>0</v>
      </c>
      <c r="AB6" s="74">
        <f t="shared" si="1"/>
        <v>0</v>
      </c>
      <c r="AC6" s="74">
        <f t="shared" si="2"/>
        <v>38265482.609999999</v>
      </c>
    </row>
    <row r="7" spans="1:29" s="51" customFormat="1" ht="15" customHeight="1" x14ac:dyDescent="0.25">
      <c r="A7" s="54" t="s">
        <v>7</v>
      </c>
      <c r="B7" s="55">
        <v>24916482.779999997</v>
      </c>
      <c r="C7" s="55">
        <v>1387500</v>
      </c>
      <c r="D7" s="56">
        <v>0</v>
      </c>
      <c r="E7" s="57">
        <v>82654656.420000002</v>
      </c>
      <c r="F7" s="54" t="s">
        <v>7</v>
      </c>
      <c r="G7" s="55">
        <v>25495203.240000002</v>
      </c>
      <c r="H7" s="55">
        <v>1401000</v>
      </c>
      <c r="I7" s="56">
        <v>0</v>
      </c>
      <c r="J7" s="57">
        <v>85053274.939999998</v>
      </c>
      <c r="K7" s="54" t="s">
        <v>7</v>
      </c>
      <c r="L7" s="55">
        <v>26610360</v>
      </c>
      <c r="M7" s="55">
        <v>1415000</v>
      </c>
      <c r="N7" s="56">
        <v>0</v>
      </c>
      <c r="O7" s="57">
        <v>84241218.200000003</v>
      </c>
      <c r="P7" s="54" t="s">
        <v>7</v>
      </c>
      <c r="Q7" s="55">
        <v>27027326.84</v>
      </c>
      <c r="R7" s="55">
        <v>1429500</v>
      </c>
      <c r="S7" s="56">
        <v>0</v>
      </c>
      <c r="T7" s="57">
        <v>85504001.280000001</v>
      </c>
      <c r="U7" s="54" t="s">
        <v>7</v>
      </c>
      <c r="V7" s="69">
        <v>26819992.829999998</v>
      </c>
      <c r="W7" s="55">
        <v>1429500</v>
      </c>
      <c r="X7" s="56">
        <v>0</v>
      </c>
      <c r="Y7" s="70">
        <v>84414220.969999999</v>
      </c>
      <c r="Z7" s="54" t="s">
        <v>7</v>
      </c>
      <c r="AA7" s="74">
        <f t="shared" si="0"/>
        <v>7062500</v>
      </c>
      <c r="AB7" s="74">
        <f t="shared" si="1"/>
        <v>0</v>
      </c>
      <c r="AC7" s="74">
        <f t="shared" si="2"/>
        <v>421867371.81000006</v>
      </c>
    </row>
    <row r="8" spans="1:29" s="51" customFormat="1" ht="15" customHeight="1" x14ac:dyDescent="0.25">
      <c r="A8" s="54" t="s">
        <v>8</v>
      </c>
      <c r="B8" s="55">
        <v>4333375.66</v>
      </c>
      <c r="C8" s="56">
        <v>0</v>
      </c>
      <c r="D8" s="56">
        <v>0</v>
      </c>
      <c r="E8" s="57">
        <v>8443658.2699999996</v>
      </c>
      <c r="F8" s="54" t="s">
        <v>8</v>
      </c>
      <c r="G8" s="55">
        <v>4487024.57</v>
      </c>
      <c r="H8" s="56">
        <v>0</v>
      </c>
      <c r="I8" s="56">
        <v>0</v>
      </c>
      <c r="J8" s="57">
        <v>8128316.6500000004</v>
      </c>
      <c r="K8" s="54" t="s">
        <v>8</v>
      </c>
      <c r="L8" s="55">
        <v>4691068.7299999995</v>
      </c>
      <c r="M8" s="56">
        <v>0</v>
      </c>
      <c r="N8" s="56">
        <v>0</v>
      </c>
      <c r="O8" s="57">
        <v>8829772.2599999998</v>
      </c>
      <c r="P8" s="54" t="s">
        <v>8</v>
      </c>
      <c r="Q8" s="55">
        <v>4767431.7</v>
      </c>
      <c r="R8" s="55">
        <v>364293.07</v>
      </c>
      <c r="S8" s="56">
        <v>0</v>
      </c>
      <c r="T8" s="57">
        <v>9281594.1400000006</v>
      </c>
      <c r="U8" s="54" t="s">
        <v>8</v>
      </c>
      <c r="V8" s="69">
        <v>4733297.5</v>
      </c>
      <c r="W8" s="55">
        <v>400747.5</v>
      </c>
      <c r="X8" s="56">
        <v>0</v>
      </c>
      <c r="Y8" s="70">
        <v>9716416.1899999995</v>
      </c>
      <c r="Z8" s="54" t="s">
        <v>8</v>
      </c>
      <c r="AA8" s="74">
        <f t="shared" si="0"/>
        <v>765040.57000000007</v>
      </c>
      <c r="AB8" s="74">
        <f t="shared" si="1"/>
        <v>0</v>
      </c>
      <c r="AC8" s="74">
        <f t="shared" si="2"/>
        <v>44399757.509999998</v>
      </c>
    </row>
    <row r="9" spans="1:29" s="51" customFormat="1" ht="15" customHeight="1" x14ac:dyDescent="0.25">
      <c r="A9" s="54" t="s">
        <v>9</v>
      </c>
      <c r="B9" s="55">
        <v>2429839.4699999997</v>
      </c>
      <c r="C9" s="56">
        <v>0</v>
      </c>
      <c r="D9" s="55">
        <v>375000</v>
      </c>
      <c r="E9" s="57">
        <v>12400446.08</v>
      </c>
      <c r="F9" s="54" t="s">
        <v>9</v>
      </c>
      <c r="G9" s="55">
        <v>2513884.12</v>
      </c>
      <c r="H9" s="55">
        <v>276305.87</v>
      </c>
      <c r="I9" s="55">
        <v>375000</v>
      </c>
      <c r="J9" s="57">
        <v>12867885.699999999</v>
      </c>
      <c r="K9" s="54" t="s">
        <v>9</v>
      </c>
      <c r="L9" s="55">
        <v>2631331.48</v>
      </c>
      <c r="M9" s="55">
        <v>270102.34999999998</v>
      </c>
      <c r="N9" s="55">
        <v>375000</v>
      </c>
      <c r="O9" s="57">
        <v>13056511.91</v>
      </c>
      <c r="P9" s="54" t="s">
        <v>9</v>
      </c>
      <c r="Q9" s="55">
        <v>2673703.42</v>
      </c>
      <c r="R9" s="55">
        <v>220162.81</v>
      </c>
      <c r="S9" s="55">
        <v>375000</v>
      </c>
      <c r="T9" s="57">
        <v>11157581.51</v>
      </c>
      <c r="U9" s="54" t="s">
        <v>9</v>
      </c>
      <c r="V9" s="69">
        <v>2653661.98</v>
      </c>
      <c r="W9" s="55">
        <v>242194.27</v>
      </c>
      <c r="X9" s="55">
        <v>375000</v>
      </c>
      <c r="Y9" s="70">
        <v>12075900.35</v>
      </c>
      <c r="Z9" s="54" t="s">
        <v>9</v>
      </c>
      <c r="AA9" s="74">
        <f t="shared" si="0"/>
        <v>1008765.3</v>
      </c>
      <c r="AB9" s="74">
        <f t="shared" si="1"/>
        <v>1875000</v>
      </c>
      <c r="AC9" s="74">
        <f t="shared" si="2"/>
        <v>61558325.549999997</v>
      </c>
    </row>
    <row r="10" spans="1:29" s="51" customFormat="1" ht="15" customHeight="1" x14ac:dyDescent="0.25">
      <c r="A10" s="54" t="s">
        <v>11</v>
      </c>
      <c r="B10" s="55">
        <v>2018695.31</v>
      </c>
      <c r="C10" s="55">
        <v>223188.98</v>
      </c>
      <c r="D10" s="56">
        <v>0</v>
      </c>
      <c r="E10" s="57">
        <v>5150598.26</v>
      </c>
      <c r="F10" s="54" t="s">
        <v>11</v>
      </c>
      <c r="G10" s="55">
        <v>2087232.37</v>
      </c>
      <c r="H10" s="55">
        <v>220670.51</v>
      </c>
      <c r="I10" s="56">
        <v>0</v>
      </c>
      <c r="J10" s="57">
        <v>5256120.8899999997</v>
      </c>
      <c r="K10" s="54" t="s">
        <v>11</v>
      </c>
      <c r="L10" s="55">
        <v>2185514.37</v>
      </c>
      <c r="M10" s="55">
        <v>215716.1</v>
      </c>
      <c r="N10" s="56">
        <v>0</v>
      </c>
      <c r="O10" s="57">
        <v>5377638.6600000001</v>
      </c>
      <c r="P10" s="54" t="s">
        <v>11</v>
      </c>
      <c r="Q10" s="55">
        <v>2221915.87</v>
      </c>
      <c r="R10" s="55">
        <v>175832.09</v>
      </c>
      <c r="S10" s="56">
        <v>0</v>
      </c>
      <c r="T10" s="57">
        <v>5405296.8499999996</v>
      </c>
      <c r="U10" s="54" t="s">
        <v>11</v>
      </c>
      <c r="V10" s="69">
        <v>2204737.5</v>
      </c>
      <c r="W10" s="55">
        <v>193427.43</v>
      </c>
      <c r="X10" s="56">
        <v>0</v>
      </c>
      <c r="Y10" s="70">
        <v>5373908.7300000004</v>
      </c>
      <c r="Z10" s="54" t="s">
        <v>11</v>
      </c>
      <c r="AA10" s="74">
        <f t="shared" si="0"/>
        <v>1028835.1099999999</v>
      </c>
      <c r="AB10" s="74">
        <f t="shared" si="1"/>
        <v>0</v>
      </c>
      <c r="AC10" s="74">
        <f t="shared" si="2"/>
        <v>26563563.389999997</v>
      </c>
    </row>
    <row r="11" spans="1:29" s="51" customFormat="1" ht="15" customHeight="1" x14ac:dyDescent="0.25">
      <c r="A11" s="54" t="s">
        <v>54</v>
      </c>
      <c r="B11" s="55">
        <v>2018695.31</v>
      </c>
      <c r="C11" s="55">
        <v>223188.98</v>
      </c>
      <c r="D11" s="56">
        <v>0</v>
      </c>
      <c r="E11" s="57">
        <v>3937510.75</v>
      </c>
      <c r="F11" s="54" t="s">
        <v>54</v>
      </c>
      <c r="G11" s="55">
        <v>2087232.37</v>
      </c>
      <c r="H11" s="55">
        <v>220670.51</v>
      </c>
      <c r="I11" s="56">
        <v>0</v>
      </c>
      <c r="J11" s="57">
        <v>3716353.51</v>
      </c>
      <c r="K11" s="54" t="s">
        <v>54</v>
      </c>
      <c r="L11" s="55">
        <v>2185369.71</v>
      </c>
      <c r="M11" s="55">
        <v>215716.1</v>
      </c>
      <c r="N11" s="56">
        <v>0</v>
      </c>
      <c r="O11" s="57">
        <v>4145288.63</v>
      </c>
      <c r="P11" s="54" t="s">
        <v>54</v>
      </c>
      <c r="Q11" s="55">
        <v>2221915.87</v>
      </c>
      <c r="R11" s="55">
        <v>175832.09</v>
      </c>
      <c r="S11" s="56">
        <v>0</v>
      </c>
      <c r="T11" s="57">
        <v>4144503.38</v>
      </c>
      <c r="U11" s="54" t="s">
        <v>54</v>
      </c>
      <c r="V11" s="69">
        <v>2204737.5</v>
      </c>
      <c r="W11" s="55">
        <v>193427.43</v>
      </c>
      <c r="X11" s="56">
        <v>0</v>
      </c>
      <c r="Y11" s="70">
        <v>4144993.36</v>
      </c>
      <c r="Z11" s="54" t="s">
        <v>54</v>
      </c>
      <c r="AA11" s="74">
        <f t="shared" si="0"/>
        <v>1028835.1099999999</v>
      </c>
      <c r="AB11" s="74">
        <f t="shared" si="1"/>
        <v>0</v>
      </c>
      <c r="AC11" s="74">
        <f t="shared" si="2"/>
        <v>20088649.629999999</v>
      </c>
    </row>
    <row r="12" spans="1:29" s="51" customFormat="1" ht="15" customHeight="1" x14ac:dyDescent="0.25">
      <c r="A12" s="54" t="s">
        <v>12</v>
      </c>
      <c r="B12" s="55">
        <v>12930239.809999999</v>
      </c>
      <c r="C12" s="55">
        <v>1350069.41</v>
      </c>
      <c r="D12" s="55">
        <v>375000</v>
      </c>
      <c r="E12" s="57">
        <v>25741038.469999999</v>
      </c>
      <c r="F12" s="54" t="s">
        <v>12</v>
      </c>
      <c r="G12" s="55">
        <v>13377832.579999998</v>
      </c>
      <c r="H12" s="55">
        <v>1334835.22</v>
      </c>
      <c r="I12" s="56">
        <v>0</v>
      </c>
      <c r="J12" s="57">
        <v>25547566.23</v>
      </c>
      <c r="K12" s="54" t="s">
        <v>12</v>
      </c>
      <c r="L12" s="55">
        <v>14002759.83</v>
      </c>
      <c r="M12" s="55">
        <v>1304865.98</v>
      </c>
      <c r="N12" s="56">
        <v>0</v>
      </c>
      <c r="O12" s="57">
        <v>26075192.149999999</v>
      </c>
      <c r="P12" s="54" t="s">
        <v>12</v>
      </c>
      <c r="Q12" s="55">
        <v>14231199.15</v>
      </c>
      <c r="R12" s="55">
        <v>1063607.76</v>
      </c>
      <c r="S12" s="56">
        <v>0</v>
      </c>
      <c r="T12" s="57">
        <v>26088351.809999999</v>
      </c>
      <c r="U12" s="54" t="s">
        <v>12</v>
      </c>
      <c r="V12" s="69">
        <v>14122815.470000001</v>
      </c>
      <c r="W12" s="55">
        <v>1170041.8899999999</v>
      </c>
      <c r="X12" s="56">
        <v>0</v>
      </c>
      <c r="Y12" s="70">
        <v>26072676.48</v>
      </c>
      <c r="Z12" s="54" t="s">
        <v>12</v>
      </c>
      <c r="AA12" s="74">
        <f t="shared" si="0"/>
        <v>6223420.2599999998</v>
      </c>
      <c r="AB12" s="74">
        <f t="shared" si="1"/>
        <v>375000</v>
      </c>
      <c r="AC12" s="74">
        <f t="shared" si="2"/>
        <v>129524825.14</v>
      </c>
    </row>
    <row r="13" spans="1:29" s="51" customFormat="1" ht="15" customHeight="1" x14ac:dyDescent="0.25">
      <c r="A13" s="54" t="s">
        <v>13</v>
      </c>
      <c r="B13" s="55">
        <v>7677251.3100000005</v>
      </c>
      <c r="C13" s="55">
        <v>792511.34</v>
      </c>
      <c r="D13" s="56">
        <v>0</v>
      </c>
      <c r="E13" s="57">
        <v>14977254.859999999</v>
      </c>
      <c r="F13" s="54" t="s">
        <v>13</v>
      </c>
      <c r="G13" s="55">
        <v>7947661.6200000001</v>
      </c>
      <c r="H13" s="55">
        <v>783568.64</v>
      </c>
      <c r="I13" s="56">
        <v>0</v>
      </c>
      <c r="J13" s="57">
        <v>14971961.66</v>
      </c>
      <c r="K13" s="54" t="s">
        <v>13</v>
      </c>
      <c r="L13" s="55">
        <v>8314305.8799999999</v>
      </c>
      <c r="M13" s="55">
        <v>765976.24</v>
      </c>
      <c r="N13" s="56">
        <v>0</v>
      </c>
      <c r="O13" s="57">
        <v>15401007.83</v>
      </c>
      <c r="P13" s="54" t="s">
        <v>13</v>
      </c>
      <c r="Q13" s="55">
        <v>8446452.7699999996</v>
      </c>
      <c r="R13" s="55">
        <v>624353.98</v>
      </c>
      <c r="S13" s="56">
        <v>0</v>
      </c>
      <c r="T13" s="57">
        <v>15406782.279999999</v>
      </c>
      <c r="U13" s="54" t="s">
        <v>13</v>
      </c>
      <c r="V13" s="69">
        <v>8383887.25</v>
      </c>
      <c r="W13" s="55">
        <v>686832.44</v>
      </c>
      <c r="X13" s="56">
        <v>0</v>
      </c>
      <c r="Y13" s="70">
        <v>15398637.98</v>
      </c>
      <c r="Z13" s="54" t="s">
        <v>13</v>
      </c>
      <c r="AA13" s="74">
        <f t="shared" si="0"/>
        <v>3653242.6399999997</v>
      </c>
      <c r="AB13" s="74">
        <f t="shared" si="1"/>
        <v>0</v>
      </c>
      <c r="AC13" s="74">
        <f t="shared" si="2"/>
        <v>76155644.609999999</v>
      </c>
    </row>
    <row r="14" spans="1:29" s="51" customFormat="1" ht="15" customHeight="1" x14ac:dyDescent="0.25">
      <c r="A14" s="54" t="s">
        <v>14</v>
      </c>
      <c r="B14" s="55">
        <v>2018695.31</v>
      </c>
      <c r="C14" s="55">
        <v>223188.98</v>
      </c>
      <c r="D14" s="56">
        <v>0</v>
      </c>
      <c r="E14" s="57">
        <v>8931975.2599999998</v>
      </c>
      <c r="F14" s="54" t="s">
        <v>14</v>
      </c>
      <c r="G14" s="55">
        <v>2087232.37</v>
      </c>
      <c r="H14" s="55">
        <v>220670.51</v>
      </c>
      <c r="I14" s="56">
        <v>0</v>
      </c>
      <c r="J14" s="57">
        <v>6192560.8899999997</v>
      </c>
      <c r="K14" s="54" t="s">
        <v>14</v>
      </c>
      <c r="L14" s="55">
        <v>2185658.7199999997</v>
      </c>
      <c r="M14" s="55">
        <v>215716.1</v>
      </c>
      <c r="N14" s="56">
        <v>0</v>
      </c>
      <c r="O14" s="57">
        <v>6318649.0099999998</v>
      </c>
      <c r="P14" s="54" t="s">
        <v>14</v>
      </c>
      <c r="Q14" s="55">
        <v>2221915.87</v>
      </c>
      <c r="R14" s="55">
        <v>175832.09</v>
      </c>
      <c r="S14" s="56">
        <v>0</v>
      </c>
      <c r="T14" s="57">
        <v>6367260.8499999996</v>
      </c>
      <c r="U14" s="54" t="s">
        <v>14</v>
      </c>
      <c r="V14" s="69">
        <v>2204737.5</v>
      </c>
      <c r="W14" s="55">
        <v>193427.43</v>
      </c>
      <c r="X14" s="56">
        <v>0</v>
      </c>
      <c r="Y14" s="70">
        <v>6312644.7300000004</v>
      </c>
      <c r="Z14" s="54" t="s">
        <v>14</v>
      </c>
      <c r="AA14" s="74">
        <f t="shared" si="0"/>
        <v>1028835.1099999999</v>
      </c>
      <c r="AB14" s="74">
        <f t="shared" si="1"/>
        <v>0</v>
      </c>
      <c r="AC14" s="74">
        <f t="shared" si="2"/>
        <v>34123090.739999995</v>
      </c>
    </row>
    <row r="15" spans="1:29" s="51" customFormat="1" ht="15" customHeight="1" x14ac:dyDescent="0.25">
      <c r="A15" s="54" t="s">
        <v>15</v>
      </c>
      <c r="B15" s="55">
        <v>2018695.31</v>
      </c>
      <c r="C15" s="56">
        <v>0</v>
      </c>
      <c r="D15" s="56">
        <v>0</v>
      </c>
      <c r="E15" s="57">
        <v>3781710.94</v>
      </c>
      <c r="F15" s="54" t="s">
        <v>15</v>
      </c>
      <c r="G15" s="55">
        <v>2087232.37</v>
      </c>
      <c r="H15" s="56">
        <v>0</v>
      </c>
      <c r="I15" s="56">
        <v>0</v>
      </c>
      <c r="J15" s="57">
        <v>3878421.69</v>
      </c>
      <c r="K15" s="54" t="s">
        <v>15</v>
      </c>
      <c r="L15" s="55">
        <v>2186134.29</v>
      </c>
      <c r="M15" s="56">
        <v>0</v>
      </c>
      <c r="N15" s="56">
        <v>0</v>
      </c>
      <c r="O15" s="57">
        <v>3966192.48</v>
      </c>
      <c r="P15" s="54" t="s">
        <v>15</v>
      </c>
      <c r="Q15" s="55">
        <v>2221915.87</v>
      </c>
      <c r="R15" s="56">
        <v>0</v>
      </c>
      <c r="S15" s="56">
        <v>0</v>
      </c>
      <c r="T15" s="57">
        <v>4006268.76</v>
      </c>
      <c r="U15" s="54" t="s">
        <v>15</v>
      </c>
      <c r="V15" s="69">
        <v>2204737.5</v>
      </c>
      <c r="W15" s="56">
        <v>0</v>
      </c>
      <c r="X15" s="56">
        <v>0</v>
      </c>
      <c r="Y15" s="70">
        <v>3986821.3</v>
      </c>
      <c r="Z15" s="54" t="s">
        <v>15</v>
      </c>
      <c r="AA15" s="74">
        <f t="shared" si="0"/>
        <v>0</v>
      </c>
      <c r="AB15" s="74">
        <f t="shared" si="1"/>
        <v>0</v>
      </c>
      <c r="AC15" s="74">
        <f t="shared" si="2"/>
        <v>19619415.169999998</v>
      </c>
    </row>
    <row r="16" spans="1:29" s="51" customFormat="1" ht="15" customHeight="1" x14ac:dyDescent="0.25">
      <c r="A16" s="54" t="s">
        <v>16</v>
      </c>
      <c r="B16" s="55">
        <v>9795696.9699999988</v>
      </c>
      <c r="C16" s="55">
        <v>1128995.73</v>
      </c>
      <c r="D16" s="55">
        <v>375000</v>
      </c>
      <c r="E16" s="57">
        <v>20570135.25</v>
      </c>
      <c r="F16" s="54" t="s">
        <v>16</v>
      </c>
      <c r="G16" s="55">
        <v>10137600.369999999</v>
      </c>
      <c r="H16" s="55">
        <v>1116256.1299999999</v>
      </c>
      <c r="I16" s="55">
        <v>375000</v>
      </c>
      <c r="J16" s="57">
        <v>20519276.98</v>
      </c>
      <c r="K16" s="54" t="s">
        <v>16</v>
      </c>
      <c r="L16" s="55">
        <v>10605177.84</v>
      </c>
      <c r="M16" s="55">
        <v>1091194.3500000001</v>
      </c>
      <c r="N16" s="56">
        <v>0</v>
      </c>
      <c r="O16" s="57">
        <v>19043798.440000001</v>
      </c>
      <c r="P16" s="54" t="s">
        <v>16</v>
      </c>
      <c r="Q16" s="55">
        <v>10774053.719999999</v>
      </c>
      <c r="R16" s="55">
        <v>889442.13</v>
      </c>
      <c r="S16" s="55">
        <v>375000</v>
      </c>
      <c r="T16" s="57">
        <v>21064599.210000001</v>
      </c>
      <c r="U16" s="54" t="s">
        <v>16</v>
      </c>
      <c r="V16" s="69">
        <v>10692447.33</v>
      </c>
      <c r="W16" s="55">
        <v>978447.69</v>
      </c>
      <c r="X16" s="55">
        <v>375000</v>
      </c>
      <c r="Y16" s="70">
        <v>21060520.190000001</v>
      </c>
      <c r="Z16" s="54" t="s">
        <v>16</v>
      </c>
      <c r="AA16" s="74">
        <f t="shared" si="0"/>
        <v>5204336.0299999993</v>
      </c>
      <c r="AB16" s="74">
        <f t="shared" si="1"/>
        <v>1500000</v>
      </c>
      <c r="AC16" s="74">
        <f t="shared" si="2"/>
        <v>102258330.06999999</v>
      </c>
    </row>
    <row r="17" spans="1:29" s="51" customFormat="1" ht="15" customHeight="1" x14ac:dyDescent="0.25">
      <c r="A17" s="54" t="s">
        <v>17</v>
      </c>
      <c r="B17" s="55">
        <v>5304816.88</v>
      </c>
      <c r="C17" s="56">
        <v>0</v>
      </c>
      <c r="D17" s="55">
        <v>375000</v>
      </c>
      <c r="E17" s="57">
        <v>11215554.75</v>
      </c>
      <c r="F17" s="54" t="s">
        <v>17</v>
      </c>
      <c r="G17" s="55">
        <v>5494322.79</v>
      </c>
      <c r="H17" s="56">
        <v>0</v>
      </c>
      <c r="I17" s="55">
        <v>375000</v>
      </c>
      <c r="J17" s="57">
        <v>12585048.73</v>
      </c>
      <c r="K17" s="54" t="s">
        <v>17</v>
      </c>
      <c r="L17" s="55">
        <v>5748531.9500000002</v>
      </c>
      <c r="M17" s="56">
        <v>0</v>
      </c>
      <c r="N17" s="56">
        <v>0</v>
      </c>
      <c r="O17" s="57">
        <v>12534406.25</v>
      </c>
      <c r="P17" s="54" t="s">
        <v>17</v>
      </c>
      <c r="Q17" s="55">
        <v>5842117.9700000007</v>
      </c>
      <c r="R17" s="56">
        <v>0</v>
      </c>
      <c r="S17" s="56">
        <v>0</v>
      </c>
      <c r="T17" s="57">
        <v>13088125.039999999</v>
      </c>
      <c r="U17" s="54" t="s">
        <v>17</v>
      </c>
      <c r="V17" s="69">
        <v>5797222.79</v>
      </c>
      <c r="W17" s="56">
        <v>0</v>
      </c>
      <c r="X17" s="56">
        <v>0</v>
      </c>
      <c r="Y17" s="70">
        <v>13077152.539999999</v>
      </c>
      <c r="Z17" s="54" t="s">
        <v>17</v>
      </c>
      <c r="AA17" s="74">
        <f t="shared" si="0"/>
        <v>0</v>
      </c>
      <c r="AB17" s="74">
        <f t="shared" si="1"/>
        <v>750000</v>
      </c>
      <c r="AC17" s="74">
        <f t="shared" si="2"/>
        <v>62500287.310000002</v>
      </c>
    </row>
    <row r="18" spans="1:29" s="51" customFormat="1" ht="15" customHeight="1" x14ac:dyDescent="0.25">
      <c r="A18" s="54" t="s">
        <v>18</v>
      </c>
      <c r="B18" s="55">
        <v>3573906.7</v>
      </c>
      <c r="C18" s="56">
        <v>0</v>
      </c>
      <c r="D18" s="56">
        <v>0</v>
      </c>
      <c r="E18" s="57">
        <v>6952297.1100000003</v>
      </c>
      <c r="F18" s="54" t="s">
        <v>18</v>
      </c>
      <c r="G18" s="55">
        <v>3706628.36</v>
      </c>
      <c r="H18" s="56">
        <v>0</v>
      </c>
      <c r="I18" s="56">
        <v>0</v>
      </c>
      <c r="J18" s="57">
        <v>7008577.75</v>
      </c>
      <c r="K18" s="54" t="s">
        <v>18</v>
      </c>
      <c r="L18" s="55">
        <v>3869441.83</v>
      </c>
      <c r="M18" s="56">
        <v>0</v>
      </c>
      <c r="N18" s="56">
        <v>0</v>
      </c>
      <c r="O18" s="57">
        <v>7213542.7400000002</v>
      </c>
      <c r="P18" s="54" t="s">
        <v>18</v>
      </c>
      <c r="Q18" s="55">
        <v>3930832.77</v>
      </c>
      <c r="R18" s="56">
        <v>0</v>
      </c>
      <c r="S18" s="56">
        <v>0</v>
      </c>
      <c r="T18" s="57">
        <v>7283495.0599999996</v>
      </c>
      <c r="U18" s="54" t="s">
        <v>18</v>
      </c>
      <c r="V18" s="69">
        <v>3902886.3</v>
      </c>
      <c r="W18" s="56">
        <v>0</v>
      </c>
      <c r="X18" s="56">
        <v>0</v>
      </c>
      <c r="Y18" s="70">
        <v>7251365.6299999999</v>
      </c>
      <c r="Z18" s="54" t="s">
        <v>18</v>
      </c>
      <c r="AA18" s="74">
        <f t="shared" si="0"/>
        <v>0</v>
      </c>
      <c r="AB18" s="74">
        <f t="shared" si="1"/>
        <v>0</v>
      </c>
      <c r="AC18" s="74">
        <f t="shared" si="2"/>
        <v>35709278.289999999</v>
      </c>
    </row>
    <row r="19" spans="1:29" s="51" customFormat="1" ht="15" customHeight="1" x14ac:dyDescent="0.25">
      <c r="A19" s="54" t="s">
        <v>19</v>
      </c>
      <c r="B19" s="55">
        <v>3870346.58</v>
      </c>
      <c r="C19" s="56">
        <v>0</v>
      </c>
      <c r="D19" s="56">
        <v>0</v>
      </c>
      <c r="E19" s="57">
        <v>7757174.2000000002</v>
      </c>
      <c r="F19" s="54" t="s">
        <v>19</v>
      </c>
      <c r="G19" s="55">
        <v>4032638.38</v>
      </c>
      <c r="H19" s="56">
        <v>0</v>
      </c>
      <c r="I19" s="56">
        <v>0</v>
      </c>
      <c r="J19" s="57">
        <v>7506520</v>
      </c>
      <c r="K19" s="54" t="s">
        <v>19</v>
      </c>
      <c r="L19" s="55">
        <v>4210084.92</v>
      </c>
      <c r="M19" s="56">
        <v>0</v>
      </c>
      <c r="N19" s="56">
        <v>0</v>
      </c>
      <c r="O19" s="57">
        <v>7728495.1100000003</v>
      </c>
      <c r="P19" s="54" t="s">
        <v>19</v>
      </c>
      <c r="Q19" s="55">
        <v>4276849.28</v>
      </c>
      <c r="R19" s="56">
        <v>0</v>
      </c>
      <c r="S19" s="56">
        <v>0</v>
      </c>
      <c r="T19" s="57">
        <v>7803748.2199999997</v>
      </c>
      <c r="U19" s="54" t="s">
        <v>19</v>
      </c>
      <c r="V19" s="69">
        <v>4214466</v>
      </c>
      <c r="W19" s="56">
        <v>0</v>
      </c>
      <c r="X19" s="56">
        <v>0</v>
      </c>
      <c r="Y19" s="70">
        <v>7736879.9100000001</v>
      </c>
      <c r="Z19" s="54" t="s">
        <v>19</v>
      </c>
      <c r="AA19" s="74">
        <f t="shared" si="0"/>
        <v>0</v>
      </c>
      <c r="AB19" s="74">
        <f t="shared" si="1"/>
        <v>0</v>
      </c>
      <c r="AC19" s="74">
        <f t="shared" si="2"/>
        <v>38532817.439999998</v>
      </c>
    </row>
    <row r="20" spans="1:29" s="51" customFormat="1" ht="15" customHeight="1" x14ac:dyDescent="0.25">
      <c r="A20" s="54" t="s">
        <v>20</v>
      </c>
      <c r="B20" s="55">
        <v>3790287.85</v>
      </c>
      <c r="C20" s="56">
        <v>0</v>
      </c>
      <c r="D20" s="56">
        <v>0</v>
      </c>
      <c r="E20" s="57">
        <v>7295689.9500000002</v>
      </c>
      <c r="F20" s="54" t="s">
        <v>20</v>
      </c>
      <c r="G20" s="55">
        <v>3925074.3600000003</v>
      </c>
      <c r="H20" s="56">
        <v>0</v>
      </c>
      <c r="I20" s="56">
        <v>0</v>
      </c>
      <c r="J20" s="57">
        <v>8068788.7300000004</v>
      </c>
      <c r="K20" s="54" t="s">
        <v>20</v>
      </c>
      <c r="L20" s="55">
        <v>4105381.11</v>
      </c>
      <c r="M20" s="56">
        <v>0</v>
      </c>
      <c r="N20" s="56">
        <v>0</v>
      </c>
      <c r="O20" s="57">
        <v>7510177.3799999999</v>
      </c>
      <c r="P20" s="54" t="s">
        <v>20</v>
      </c>
      <c r="Q20" s="55">
        <v>4171945.4299999997</v>
      </c>
      <c r="R20" s="56">
        <v>0</v>
      </c>
      <c r="S20" s="56">
        <v>0</v>
      </c>
      <c r="T20" s="57">
        <v>7584956.3499999996</v>
      </c>
      <c r="U20" s="54" t="s">
        <v>20</v>
      </c>
      <c r="V20" s="69">
        <v>4136857.23</v>
      </c>
      <c r="W20" s="56">
        <v>0</v>
      </c>
      <c r="X20" s="56">
        <v>0</v>
      </c>
      <c r="Y20" s="70">
        <v>7545527.9500000002</v>
      </c>
      <c r="Z20" s="54" t="s">
        <v>20</v>
      </c>
      <c r="AA20" s="74">
        <f t="shared" si="0"/>
        <v>0</v>
      </c>
      <c r="AB20" s="74">
        <f t="shared" si="1"/>
        <v>0</v>
      </c>
      <c r="AC20" s="74">
        <f t="shared" si="2"/>
        <v>38005140.359999999</v>
      </c>
    </row>
    <row r="21" spans="1:29" s="51" customFormat="1" ht="15" customHeight="1" x14ac:dyDescent="0.25">
      <c r="A21" s="54" t="s">
        <v>55</v>
      </c>
      <c r="B21" s="55">
        <v>3615737.1</v>
      </c>
      <c r="C21" s="55">
        <v>425798.74</v>
      </c>
      <c r="D21" s="56">
        <v>0</v>
      </c>
      <c r="E21" s="57">
        <v>9616950.8599999994</v>
      </c>
      <c r="F21" s="54" t="s">
        <v>55</v>
      </c>
      <c r="G21" s="55">
        <v>3741902.5199999996</v>
      </c>
      <c r="H21" s="55">
        <v>420994.02</v>
      </c>
      <c r="I21" s="56">
        <v>0</v>
      </c>
      <c r="J21" s="57">
        <v>9615242.9199999999</v>
      </c>
      <c r="K21" s="54" t="s">
        <v>55</v>
      </c>
      <c r="L21" s="55">
        <v>3913466.9099999997</v>
      </c>
      <c r="M21" s="55">
        <v>411542.02</v>
      </c>
      <c r="N21" s="56">
        <v>0</v>
      </c>
      <c r="O21" s="57">
        <v>10665663.800000001</v>
      </c>
      <c r="P21" s="54" t="s">
        <v>55</v>
      </c>
      <c r="Q21" s="55">
        <v>3975391.6799999997</v>
      </c>
      <c r="R21" s="55">
        <v>335451.53000000003</v>
      </c>
      <c r="S21" s="56">
        <v>0</v>
      </c>
      <c r="T21" s="57">
        <v>9183557.8900000006</v>
      </c>
      <c r="U21" s="54" t="s">
        <v>55</v>
      </c>
      <c r="V21" s="69">
        <v>3988848.17</v>
      </c>
      <c r="W21" s="55">
        <v>369019.81</v>
      </c>
      <c r="X21" s="56">
        <v>0</v>
      </c>
      <c r="Y21" s="70">
        <v>9561405.9299999997</v>
      </c>
      <c r="Z21" s="54" t="s">
        <v>55</v>
      </c>
      <c r="AA21" s="74">
        <f t="shared" si="0"/>
        <v>1962806.12</v>
      </c>
      <c r="AB21" s="74">
        <f t="shared" si="1"/>
        <v>0</v>
      </c>
      <c r="AC21" s="74">
        <f t="shared" si="2"/>
        <v>48642821.399999999</v>
      </c>
    </row>
    <row r="22" spans="1:29" s="51" customFormat="1" ht="15" customHeight="1" x14ac:dyDescent="0.25">
      <c r="A22" s="54" t="s">
        <v>21</v>
      </c>
      <c r="B22" s="55">
        <v>2018695.31</v>
      </c>
      <c r="C22" s="56">
        <v>0</v>
      </c>
      <c r="D22" s="56">
        <v>0</v>
      </c>
      <c r="E22" s="57">
        <v>6107012.2800000003</v>
      </c>
      <c r="F22" s="54" t="s">
        <v>21</v>
      </c>
      <c r="G22" s="55">
        <v>2087232.37</v>
      </c>
      <c r="H22" s="56">
        <v>0</v>
      </c>
      <c r="I22" s="56">
        <v>0</v>
      </c>
      <c r="J22" s="57">
        <v>6191524.75</v>
      </c>
      <c r="K22" s="54" t="s">
        <v>21</v>
      </c>
      <c r="L22" s="55">
        <v>2185802.2400000002</v>
      </c>
      <c r="M22" s="56">
        <v>0</v>
      </c>
      <c r="N22" s="56">
        <v>0</v>
      </c>
      <c r="O22" s="57">
        <v>6335505.0599999996</v>
      </c>
      <c r="P22" s="54" t="s">
        <v>21</v>
      </c>
      <c r="Q22" s="55">
        <v>2221915.87</v>
      </c>
      <c r="R22" s="56">
        <v>0</v>
      </c>
      <c r="S22" s="56">
        <v>0</v>
      </c>
      <c r="T22" s="57">
        <v>6436418.7599999998</v>
      </c>
      <c r="U22" s="54" t="s">
        <v>21</v>
      </c>
      <c r="V22" s="69">
        <v>2204737.5</v>
      </c>
      <c r="W22" s="56">
        <v>0</v>
      </c>
      <c r="X22" s="56">
        <v>0</v>
      </c>
      <c r="Y22" s="70">
        <v>6346790.9299999997</v>
      </c>
      <c r="Z22" s="54" t="s">
        <v>21</v>
      </c>
      <c r="AA22" s="74">
        <f t="shared" si="0"/>
        <v>0</v>
      </c>
      <c r="AB22" s="74">
        <f t="shared" si="1"/>
        <v>0</v>
      </c>
      <c r="AC22" s="74">
        <f t="shared" si="2"/>
        <v>31417251.780000001</v>
      </c>
    </row>
    <row r="23" spans="1:29" s="51" customFormat="1" ht="15" customHeight="1" x14ac:dyDescent="0.25">
      <c r="A23" s="54" t="s">
        <v>22</v>
      </c>
      <c r="B23" s="55">
        <v>3882652.96</v>
      </c>
      <c r="C23" s="55">
        <v>431380.22</v>
      </c>
      <c r="D23" s="56">
        <v>0</v>
      </c>
      <c r="E23" s="57">
        <v>7656944.6299999999</v>
      </c>
      <c r="F23" s="54" t="s">
        <v>22</v>
      </c>
      <c r="G23" s="55">
        <v>4018161.6</v>
      </c>
      <c r="H23" s="55">
        <v>426512.53</v>
      </c>
      <c r="I23" s="56">
        <v>0</v>
      </c>
      <c r="J23" s="57">
        <v>7841632.5999999996</v>
      </c>
      <c r="K23" s="54" t="s">
        <v>22</v>
      </c>
      <c r="L23" s="55">
        <v>4206844.49</v>
      </c>
      <c r="M23" s="55">
        <v>416936.62</v>
      </c>
      <c r="N23" s="56">
        <v>0</v>
      </c>
      <c r="O23" s="57">
        <v>8064282.1299999999</v>
      </c>
      <c r="P23" s="54" t="s">
        <v>22</v>
      </c>
      <c r="Q23" s="55">
        <v>4275318.46</v>
      </c>
      <c r="R23" s="55">
        <v>339848.71</v>
      </c>
      <c r="S23" s="56">
        <v>0</v>
      </c>
      <c r="T23" s="57">
        <v>8063968.9800000004</v>
      </c>
      <c r="U23" s="54" t="s">
        <v>22</v>
      </c>
      <c r="V23" s="69">
        <v>4244442.55</v>
      </c>
      <c r="W23" s="55">
        <v>373857.02</v>
      </c>
      <c r="X23" s="56">
        <v>0</v>
      </c>
      <c r="Y23" s="70">
        <v>8062715.6600000001</v>
      </c>
      <c r="Z23" s="54" t="s">
        <v>22</v>
      </c>
      <c r="AA23" s="74">
        <f t="shared" si="0"/>
        <v>1988535.1</v>
      </c>
      <c r="AB23" s="74">
        <f t="shared" si="1"/>
        <v>0</v>
      </c>
      <c r="AC23" s="74">
        <f t="shared" si="2"/>
        <v>39689544</v>
      </c>
    </row>
    <row r="24" spans="1:29" s="51" customFormat="1" ht="15" customHeight="1" x14ac:dyDescent="0.25">
      <c r="A24" s="54" t="s">
        <v>23</v>
      </c>
      <c r="B24" s="55">
        <v>4404654.96</v>
      </c>
      <c r="C24" s="55">
        <v>514405.98</v>
      </c>
      <c r="D24" s="55">
        <v>375000</v>
      </c>
      <c r="E24" s="57">
        <v>9280367.0800000001</v>
      </c>
      <c r="F24" s="54" t="s">
        <v>23</v>
      </c>
      <c r="G24" s="55">
        <v>4559743.22</v>
      </c>
      <c r="H24" s="55">
        <v>508601.42</v>
      </c>
      <c r="I24" s="55">
        <v>375000</v>
      </c>
      <c r="J24" s="57">
        <v>9494099.9900000002</v>
      </c>
      <c r="K24" s="54" t="s">
        <v>23</v>
      </c>
      <c r="L24" s="55">
        <v>4774118.83</v>
      </c>
      <c r="M24" s="55">
        <v>497182.49</v>
      </c>
      <c r="N24" s="56">
        <v>0</v>
      </c>
      <c r="O24" s="57">
        <v>9373979.6500000004</v>
      </c>
      <c r="P24" s="54" t="s">
        <v>23</v>
      </c>
      <c r="Q24" s="55">
        <v>4851395.7600000007</v>
      </c>
      <c r="R24" s="55">
        <v>405257.82</v>
      </c>
      <c r="S24" s="56">
        <v>0</v>
      </c>
      <c r="T24" s="57">
        <v>9369230.3100000005</v>
      </c>
      <c r="U24" s="54" t="s">
        <v>23</v>
      </c>
      <c r="V24" s="69">
        <v>4814812.17</v>
      </c>
      <c r="W24" s="55">
        <v>445811.56</v>
      </c>
      <c r="X24" s="56">
        <v>0</v>
      </c>
      <c r="Y24" s="70">
        <v>9367970.6400000006</v>
      </c>
      <c r="Z24" s="54" t="s">
        <v>23</v>
      </c>
      <c r="AA24" s="74">
        <f t="shared" si="0"/>
        <v>2371259.27</v>
      </c>
      <c r="AB24" s="74">
        <f t="shared" si="1"/>
        <v>750000</v>
      </c>
      <c r="AC24" s="74">
        <f t="shared" si="2"/>
        <v>46885647.670000002</v>
      </c>
    </row>
    <row r="25" spans="1:29" s="51" customFormat="1" ht="15" customHeight="1" x14ac:dyDescent="0.25">
      <c r="A25" s="54" t="s">
        <v>24</v>
      </c>
      <c r="B25" s="55">
        <v>7701317.2599999998</v>
      </c>
      <c r="C25" s="55">
        <v>921741.57</v>
      </c>
      <c r="D25" s="56">
        <v>0</v>
      </c>
      <c r="E25" s="57">
        <v>15765946.35</v>
      </c>
      <c r="F25" s="54" t="s">
        <v>24</v>
      </c>
      <c r="G25" s="55">
        <v>7967053.8900000006</v>
      </c>
      <c r="H25" s="55">
        <v>911340.62</v>
      </c>
      <c r="I25" s="56">
        <v>0</v>
      </c>
      <c r="J25" s="57">
        <v>16136765.75</v>
      </c>
      <c r="K25" s="54" t="s">
        <v>24</v>
      </c>
      <c r="L25" s="55">
        <v>8331866.1600000001</v>
      </c>
      <c r="M25" s="55">
        <v>890879.54</v>
      </c>
      <c r="N25" s="56">
        <v>0</v>
      </c>
      <c r="O25" s="57">
        <v>16574155.449999999</v>
      </c>
      <c r="P25" s="54" t="s">
        <v>24</v>
      </c>
      <c r="Q25" s="55">
        <v>8465973.1400000006</v>
      </c>
      <c r="R25" s="55">
        <v>726163.76</v>
      </c>
      <c r="S25" s="56">
        <v>0</v>
      </c>
      <c r="T25" s="57">
        <v>16406010.470000001</v>
      </c>
      <c r="U25" s="54" t="s">
        <v>24</v>
      </c>
      <c r="V25" s="69">
        <v>8402336.0600000005</v>
      </c>
      <c r="W25" s="55">
        <v>798830.22</v>
      </c>
      <c r="X25" s="56">
        <v>0</v>
      </c>
      <c r="Y25" s="70">
        <v>16560941.460000001</v>
      </c>
      <c r="Z25" s="54" t="s">
        <v>24</v>
      </c>
      <c r="AA25" s="74">
        <f t="shared" si="0"/>
        <v>4248955.71</v>
      </c>
      <c r="AB25" s="74">
        <f t="shared" si="1"/>
        <v>0</v>
      </c>
      <c r="AC25" s="74">
        <f t="shared" si="2"/>
        <v>81443819.479999989</v>
      </c>
    </row>
    <row r="26" spans="1:29" s="51" customFormat="1" ht="15" customHeight="1" x14ac:dyDescent="0.25">
      <c r="A26" s="54" t="s">
        <v>25</v>
      </c>
      <c r="B26" s="55">
        <v>5276557.21</v>
      </c>
      <c r="C26" s="56">
        <v>0</v>
      </c>
      <c r="D26" s="56">
        <v>0</v>
      </c>
      <c r="E26" s="57">
        <v>16823027.719999999</v>
      </c>
      <c r="F26" s="54" t="s">
        <v>25</v>
      </c>
      <c r="G26" s="55">
        <v>5464112.4500000002</v>
      </c>
      <c r="H26" s="56">
        <v>0</v>
      </c>
      <c r="I26" s="56">
        <v>0</v>
      </c>
      <c r="J26" s="57">
        <v>16875170.52</v>
      </c>
      <c r="K26" s="54" t="s">
        <v>25</v>
      </c>
      <c r="L26" s="55">
        <v>5720807.3999999994</v>
      </c>
      <c r="M26" s="56">
        <v>0</v>
      </c>
      <c r="N26" s="56">
        <v>0</v>
      </c>
      <c r="O26" s="57">
        <v>17223707.41</v>
      </c>
      <c r="P26" s="54" t="s">
        <v>25</v>
      </c>
      <c r="Q26" s="55">
        <v>5812157.9199999999</v>
      </c>
      <c r="R26" s="55">
        <v>469133.43</v>
      </c>
      <c r="S26" s="56">
        <v>0</v>
      </c>
      <c r="T26" s="57">
        <v>11042080.92</v>
      </c>
      <c r="U26" s="54" t="s">
        <v>25</v>
      </c>
      <c r="V26" s="69">
        <v>5799096.6399999997</v>
      </c>
      <c r="W26" s="56">
        <v>0</v>
      </c>
      <c r="X26" s="56">
        <v>0</v>
      </c>
      <c r="Y26" s="70">
        <v>17292074.079999998</v>
      </c>
      <c r="Z26" s="54" t="s">
        <v>25</v>
      </c>
      <c r="AA26" s="74">
        <f t="shared" si="0"/>
        <v>469133.43</v>
      </c>
      <c r="AB26" s="74">
        <f t="shared" si="1"/>
        <v>0</v>
      </c>
      <c r="AC26" s="74">
        <f t="shared" si="2"/>
        <v>79256060.649999991</v>
      </c>
    </row>
    <row r="27" spans="1:29" s="51" customFormat="1" ht="15" customHeight="1" x14ac:dyDescent="0.25">
      <c r="A27" s="54" t="s">
        <v>26</v>
      </c>
      <c r="B27" s="55">
        <v>2937468.4800000004</v>
      </c>
      <c r="C27" s="56">
        <v>0</v>
      </c>
      <c r="D27" s="56">
        <v>0</v>
      </c>
      <c r="E27" s="57">
        <v>10730695</v>
      </c>
      <c r="F27" s="54" t="s">
        <v>26</v>
      </c>
      <c r="G27" s="55">
        <v>3046826.74</v>
      </c>
      <c r="H27" s="56">
        <v>0</v>
      </c>
      <c r="I27" s="56">
        <v>0</v>
      </c>
      <c r="J27" s="57">
        <v>10775452.4</v>
      </c>
      <c r="K27" s="54" t="s">
        <v>26</v>
      </c>
      <c r="L27" s="55">
        <v>3190889.62</v>
      </c>
      <c r="M27" s="56">
        <v>0</v>
      </c>
      <c r="N27" s="56">
        <v>0</v>
      </c>
      <c r="O27" s="57">
        <v>10976016.84</v>
      </c>
      <c r="P27" s="54" t="s">
        <v>26</v>
      </c>
      <c r="Q27" s="55">
        <v>3241042.99</v>
      </c>
      <c r="R27" s="56">
        <v>0</v>
      </c>
      <c r="S27" s="56">
        <v>0</v>
      </c>
      <c r="T27" s="57">
        <v>11145707.09</v>
      </c>
      <c r="U27" s="54" t="s">
        <v>26</v>
      </c>
      <c r="V27" s="69">
        <v>3217134.74</v>
      </c>
      <c r="W27" s="56">
        <v>0</v>
      </c>
      <c r="X27" s="56">
        <v>0</v>
      </c>
      <c r="Y27" s="70">
        <v>10994339.4</v>
      </c>
      <c r="Z27" s="54" t="s">
        <v>26</v>
      </c>
      <c r="AA27" s="74">
        <f t="shared" si="0"/>
        <v>0</v>
      </c>
      <c r="AB27" s="74">
        <f t="shared" si="1"/>
        <v>0</v>
      </c>
      <c r="AC27" s="74">
        <f t="shared" si="2"/>
        <v>54622210.729999997</v>
      </c>
    </row>
    <row r="28" spans="1:29" s="51" customFormat="1" ht="15" customHeight="1" x14ac:dyDescent="0.25">
      <c r="A28" s="54" t="s">
        <v>27</v>
      </c>
      <c r="B28" s="55">
        <v>5564920.8499999996</v>
      </c>
      <c r="C28" s="56">
        <v>0</v>
      </c>
      <c r="D28" s="56">
        <v>0</v>
      </c>
      <c r="E28" s="57">
        <v>15392609.140000001</v>
      </c>
      <c r="F28" s="54" t="s">
        <v>27</v>
      </c>
      <c r="G28" s="55">
        <v>5765613.4299999997</v>
      </c>
      <c r="H28" s="56">
        <v>0</v>
      </c>
      <c r="I28" s="56">
        <v>0</v>
      </c>
      <c r="J28" s="57">
        <v>15720312.060000001</v>
      </c>
      <c r="K28" s="54" t="s">
        <v>27</v>
      </c>
      <c r="L28" s="55">
        <v>6027438.1899999995</v>
      </c>
      <c r="M28" s="56">
        <v>0</v>
      </c>
      <c r="N28" s="56">
        <v>0</v>
      </c>
      <c r="O28" s="57">
        <v>16068947.91</v>
      </c>
      <c r="P28" s="54" t="s">
        <v>27</v>
      </c>
      <c r="Q28" s="55">
        <v>6125270.9900000002</v>
      </c>
      <c r="R28" s="56">
        <v>0</v>
      </c>
      <c r="S28" s="56">
        <v>0</v>
      </c>
      <c r="T28" s="57">
        <v>16291684.43</v>
      </c>
      <c r="U28" s="54" t="s">
        <v>27</v>
      </c>
      <c r="V28" s="69">
        <v>6082307.2000000002</v>
      </c>
      <c r="W28" s="56">
        <v>0</v>
      </c>
      <c r="X28" s="56">
        <v>0</v>
      </c>
      <c r="Y28" s="70">
        <v>16117959.07</v>
      </c>
      <c r="Z28" s="54" t="s">
        <v>27</v>
      </c>
      <c r="AA28" s="74">
        <f t="shared" si="0"/>
        <v>0</v>
      </c>
      <c r="AB28" s="74">
        <f t="shared" si="1"/>
        <v>0</v>
      </c>
      <c r="AC28" s="74">
        <f t="shared" si="2"/>
        <v>79591512.609999999</v>
      </c>
    </row>
    <row r="29" spans="1:29" s="51" customFormat="1" ht="15" customHeight="1" x14ac:dyDescent="0.25">
      <c r="A29" s="54" t="s">
        <v>28</v>
      </c>
      <c r="B29" s="55">
        <v>2018695.31</v>
      </c>
      <c r="C29" s="56">
        <v>0</v>
      </c>
      <c r="D29" s="56">
        <v>0</v>
      </c>
      <c r="E29" s="57">
        <v>5059355.9400000004</v>
      </c>
      <c r="F29" s="54" t="s">
        <v>28</v>
      </c>
      <c r="G29" s="55">
        <v>2087232.37</v>
      </c>
      <c r="H29" s="56">
        <v>0</v>
      </c>
      <c r="I29" s="56">
        <v>0</v>
      </c>
      <c r="J29" s="57">
        <v>4738495.6900000004</v>
      </c>
      <c r="K29" s="54" t="s">
        <v>28</v>
      </c>
      <c r="L29" s="55">
        <v>2186110.7199999997</v>
      </c>
      <c r="M29" s="56">
        <v>0</v>
      </c>
      <c r="N29" s="56">
        <v>0</v>
      </c>
      <c r="O29" s="57">
        <v>4864280.72</v>
      </c>
      <c r="P29" s="54" t="s">
        <v>28</v>
      </c>
      <c r="Q29" s="55">
        <v>2221915.87</v>
      </c>
      <c r="R29" s="56">
        <v>0</v>
      </c>
      <c r="S29" s="56">
        <v>0</v>
      </c>
      <c r="T29" s="57">
        <v>4040615.12</v>
      </c>
      <c r="U29" s="54" t="s">
        <v>28</v>
      </c>
      <c r="V29" s="69">
        <v>2204737.5</v>
      </c>
      <c r="W29" s="56">
        <v>0</v>
      </c>
      <c r="X29" s="56">
        <v>0</v>
      </c>
      <c r="Y29" s="70">
        <v>4495345.66</v>
      </c>
      <c r="Z29" s="54" t="s">
        <v>28</v>
      </c>
      <c r="AA29" s="74">
        <f t="shared" si="0"/>
        <v>0</v>
      </c>
      <c r="AB29" s="74">
        <f t="shared" si="1"/>
        <v>0</v>
      </c>
      <c r="AC29" s="74">
        <f t="shared" si="2"/>
        <v>23198093.130000003</v>
      </c>
    </row>
    <row r="30" spans="1:29" s="51" customFormat="1" ht="15" customHeight="1" x14ac:dyDescent="0.25">
      <c r="A30" s="54" t="s">
        <v>29</v>
      </c>
      <c r="B30" s="55">
        <v>2546454.71</v>
      </c>
      <c r="C30" s="56">
        <v>0</v>
      </c>
      <c r="D30" s="55">
        <v>375000</v>
      </c>
      <c r="E30" s="57">
        <v>5287519.74</v>
      </c>
      <c r="F30" s="54" t="s">
        <v>29</v>
      </c>
      <c r="G30" s="55">
        <v>2647271.17</v>
      </c>
      <c r="H30" s="56">
        <v>0</v>
      </c>
      <c r="I30" s="55">
        <v>375000</v>
      </c>
      <c r="J30" s="57">
        <v>5291344.4000000004</v>
      </c>
      <c r="K30" s="54" t="s">
        <v>29</v>
      </c>
      <c r="L30" s="55">
        <v>2766455.27</v>
      </c>
      <c r="M30" s="56">
        <v>0</v>
      </c>
      <c r="N30" s="56">
        <v>0</v>
      </c>
      <c r="O30" s="57">
        <v>5064613.71</v>
      </c>
      <c r="P30" s="54" t="s">
        <v>29</v>
      </c>
      <c r="Q30" s="55">
        <v>2810322.21</v>
      </c>
      <c r="R30" s="56">
        <v>0</v>
      </c>
      <c r="S30" s="55">
        <v>375000</v>
      </c>
      <c r="T30" s="57">
        <v>5489025.3399999999</v>
      </c>
      <c r="U30" s="54" t="s">
        <v>29</v>
      </c>
      <c r="V30" s="69">
        <v>2790277.02</v>
      </c>
      <c r="W30" s="56">
        <v>0</v>
      </c>
      <c r="X30" s="55">
        <v>375000</v>
      </c>
      <c r="Y30" s="70">
        <v>5466050.6100000003</v>
      </c>
      <c r="Z30" s="54" t="s">
        <v>29</v>
      </c>
      <c r="AA30" s="74">
        <f t="shared" si="0"/>
        <v>0</v>
      </c>
      <c r="AB30" s="74">
        <f t="shared" si="1"/>
        <v>1500000</v>
      </c>
      <c r="AC30" s="74">
        <f t="shared" si="2"/>
        <v>26598553.800000001</v>
      </c>
    </row>
    <row r="31" spans="1:29" s="51" customFormat="1" ht="15" customHeight="1" x14ac:dyDescent="0.25">
      <c r="A31" s="54" t="s">
        <v>30</v>
      </c>
      <c r="B31" s="55">
        <v>2267355.79</v>
      </c>
      <c r="C31" s="55">
        <v>223188.98</v>
      </c>
      <c r="D31" s="56">
        <v>0</v>
      </c>
      <c r="E31" s="57">
        <v>4220111.74</v>
      </c>
      <c r="F31" s="54" t="s">
        <v>30</v>
      </c>
      <c r="G31" s="55">
        <v>2326404.3899999997</v>
      </c>
      <c r="H31" s="55">
        <v>220670.51</v>
      </c>
      <c r="I31" s="56">
        <v>0</v>
      </c>
      <c r="J31" s="57">
        <v>4304604.91</v>
      </c>
      <c r="K31" s="54" t="s">
        <v>30</v>
      </c>
      <c r="L31" s="55">
        <v>2528125.58</v>
      </c>
      <c r="M31" s="55">
        <v>215716.1</v>
      </c>
      <c r="N31" s="56">
        <v>0</v>
      </c>
      <c r="O31" s="57">
        <v>4523899.87</v>
      </c>
      <c r="P31" s="54" t="s">
        <v>30</v>
      </c>
      <c r="Q31" s="55">
        <v>2571657.6700000004</v>
      </c>
      <c r="R31" s="55">
        <v>175832.09</v>
      </c>
      <c r="S31" s="56">
        <v>0</v>
      </c>
      <c r="T31" s="57">
        <v>6367771.6500000004</v>
      </c>
      <c r="U31" s="54" t="s">
        <v>30</v>
      </c>
      <c r="V31" s="69">
        <v>2540013.36</v>
      </c>
      <c r="W31" s="55">
        <v>193427.43</v>
      </c>
      <c r="X31" s="56">
        <v>0</v>
      </c>
      <c r="Y31" s="70">
        <v>6307122.5899999999</v>
      </c>
      <c r="Z31" s="54" t="s">
        <v>30</v>
      </c>
      <c r="AA31" s="74">
        <f t="shared" si="0"/>
        <v>1028835.1099999999</v>
      </c>
      <c r="AB31" s="74">
        <f t="shared" si="1"/>
        <v>0</v>
      </c>
      <c r="AC31" s="74">
        <f t="shared" si="2"/>
        <v>25723510.760000002</v>
      </c>
    </row>
    <row r="32" spans="1:29" s="51" customFormat="1" ht="15" customHeight="1" x14ac:dyDescent="0.25">
      <c r="A32" s="54" t="s">
        <v>31</v>
      </c>
      <c r="B32" s="55">
        <v>2018695.31</v>
      </c>
      <c r="C32" s="56">
        <v>0</v>
      </c>
      <c r="D32" s="56">
        <v>0</v>
      </c>
      <c r="E32" s="57">
        <v>3466426.35</v>
      </c>
      <c r="F32" s="54" t="s">
        <v>31</v>
      </c>
      <c r="G32" s="55">
        <v>2087232.37</v>
      </c>
      <c r="H32" s="55">
        <v>220670.51</v>
      </c>
      <c r="I32" s="56">
        <v>0</v>
      </c>
      <c r="J32" s="57">
        <v>3781593.93</v>
      </c>
      <c r="K32" s="54" t="s">
        <v>31</v>
      </c>
      <c r="L32" s="55">
        <v>2185741.7000000002</v>
      </c>
      <c r="M32" s="56">
        <v>0</v>
      </c>
      <c r="N32" s="56">
        <v>0</v>
      </c>
      <c r="O32" s="57">
        <v>3678378.02</v>
      </c>
      <c r="P32" s="54" t="s">
        <v>31</v>
      </c>
      <c r="Q32" s="55">
        <v>2221915.87</v>
      </c>
      <c r="R32" s="56">
        <v>0</v>
      </c>
      <c r="S32" s="56">
        <v>0</v>
      </c>
      <c r="T32" s="57">
        <v>4006268.76</v>
      </c>
      <c r="U32" s="54" t="s">
        <v>31</v>
      </c>
      <c r="V32" s="69">
        <v>2204737.5</v>
      </c>
      <c r="W32" s="56">
        <v>0</v>
      </c>
      <c r="X32" s="56">
        <v>0</v>
      </c>
      <c r="Y32" s="70">
        <v>3986821.3</v>
      </c>
      <c r="Z32" s="54" t="s">
        <v>31</v>
      </c>
      <c r="AA32" s="74">
        <f t="shared" si="0"/>
        <v>220670.51</v>
      </c>
      <c r="AB32" s="74">
        <f t="shared" si="1"/>
        <v>0</v>
      </c>
      <c r="AC32" s="74">
        <f t="shared" si="2"/>
        <v>18919488.359999999</v>
      </c>
    </row>
    <row r="33" spans="1:29" s="51" customFormat="1" ht="15" customHeight="1" x14ac:dyDescent="0.25">
      <c r="A33" s="54" t="s">
        <v>32</v>
      </c>
      <c r="B33" s="55">
        <v>5760524.21</v>
      </c>
      <c r="C33" s="55">
        <v>665714.68999999994</v>
      </c>
      <c r="D33" s="56">
        <v>0</v>
      </c>
      <c r="E33" s="57">
        <v>13943837.439999999</v>
      </c>
      <c r="F33" s="54" t="s">
        <v>32</v>
      </c>
      <c r="G33" s="55">
        <v>5958469.0500000007</v>
      </c>
      <c r="H33" s="55">
        <v>658202.75</v>
      </c>
      <c r="I33" s="56">
        <v>0</v>
      </c>
      <c r="J33" s="57">
        <v>14240626.800000001</v>
      </c>
      <c r="K33" s="54" t="s">
        <v>32</v>
      </c>
      <c r="L33" s="55">
        <v>6234561.2999999998</v>
      </c>
      <c r="M33" s="55">
        <v>643425.03</v>
      </c>
      <c r="N33" s="56">
        <v>0</v>
      </c>
      <c r="O33" s="57">
        <v>14592937.07</v>
      </c>
      <c r="P33" s="54" t="s">
        <v>32</v>
      </c>
      <c r="Q33" s="55">
        <v>6335224.1399999997</v>
      </c>
      <c r="R33" s="55">
        <v>524461.41</v>
      </c>
      <c r="S33" s="56">
        <v>0</v>
      </c>
      <c r="T33" s="57">
        <v>14612096.23</v>
      </c>
      <c r="U33" s="54" t="s">
        <v>32</v>
      </c>
      <c r="V33" s="69">
        <v>6287263.9000000004</v>
      </c>
      <c r="W33" s="55">
        <v>576943.72</v>
      </c>
      <c r="X33" s="56">
        <v>0</v>
      </c>
      <c r="Y33" s="70">
        <v>14609850.17</v>
      </c>
      <c r="Z33" s="54" t="s">
        <v>32</v>
      </c>
      <c r="AA33" s="74">
        <f t="shared" si="0"/>
        <v>3068747.5999999996</v>
      </c>
      <c r="AB33" s="74">
        <f t="shared" si="1"/>
        <v>0</v>
      </c>
      <c r="AC33" s="74">
        <f t="shared" si="2"/>
        <v>71999347.710000008</v>
      </c>
    </row>
    <row r="34" spans="1:29" s="51" customFormat="1" ht="15" customHeight="1" x14ac:dyDescent="0.25">
      <c r="A34" s="54" t="s">
        <v>33</v>
      </c>
      <c r="B34" s="55">
        <v>2285449.98</v>
      </c>
      <c r="C34" s="55">
        <v>251027.21</v>
      </c>
      <c r="D34" s="56">
        <v>0</v>
      </c>
      <c r="E34" s="57">
        <v>9347380.9100000001</v>
      </c>
      <c r="F34" s="54" t="s">
        <v>33</v>
      </c>
      <c r="G34" s="55">
        <v>2368421.7000000002</v>
      </c>
      <c r="H34" s="55">
        <v>248194.62</v>
      </c>
      <c r="I34" s="56">
        <v>0</v>
      </c>
      <c r="J34" s="57">
        <v>10549833.51</v>
      </c>
      <c r="K34" s="54" t="s">
        <v>33</v>
      </c>
      <c r="L34" s="55">
        <v>2610740.2200000002</v>
      </c>
      <c r="M34" s="55">
        <v>242622.24</v>
      </c>
      <c r="N34" s="56">
        <v>0</v>
      </c>
      <c r="O34" s="57">
        <v>10840672.15</v>
      </c>
      <c r="P34" s="54" t="s">
        <v>33</v>
      </c>
      <c r="Q34" s="55">
        <v>2657770.7800000003</v>
      </c>
      <c r="R34" s="55">
        <v>197763.52</v>
      </c>
      <c r="S34" s="56">
        <v>0</v>
      </c>
      <c r="T34" s="57">
        <v>12967522.960000001</v>
      </c>
      <c r="U34" s="54" t="s">
        <v>33</v>
      </c>
      <c r="V34" s="69">
        <v>2539860.0699999998</v>
      </c>
      <c r="W34" s="55">
        <v>217553.52</v>
      </c>
      <c r="X34" s="56">
        <v>0</v>
      </c>
      <c r="Y34" s="70">
        <v>12674873.130000001</v>
      </c>
      <c r="Z34" s="54" t="s">
        <v>33</v>
      </c>
      <c r="AA34" s="74">
        <f t="shared" si="0"/>
        <v>1157161.1099999999</v>
      </c>
      <c r="AB34" s="74">
        <f t="shared" si="1"/>
        <v>0</v>
      </c>
      <c r="AC34" s="74">
        <f t="shared" si="2"/>
        <v>56380282.660000004</v>
      </c>
    </row>
    <row r="35" spans="1:29" s="51" customFormat="1" ht="15" customHeight="1" x14ac:dyDescent="0.25">
      <c r="A35" s="54" t="s">
        <v>34</v>
      </c>
      <c r="B35" s="55">
        <v>13139185.969999999</v>
      </c>
      <c r="C35" s="55">
        <v>1387500</v>
      </c>
      <c r="D35" s="56">
        <v>0</v>
      </c>
      <c r="E35" s="57">
        <v>27454097.129999999</v>
      </c>
      <c r="F35" s="54" t="s">
        <v>34</v>
      </c>
      <c r="G35" s="55">
        <v>13577281.559999999</v>
      </c>
      <c r="H35" s="55">
        <v>1401000</v>
      </c>
      <c r="I35" s="56">
        <v>0</v>
      </c>
      <c r="J35" s="57">
        <v>28105537.09</v>
      </c>
      <c r="K35" s="54" t="s">
        <v>34</v>
      </c>
      <c r="L35" s="55">
        <v>14211710.720000001</v>
      </c>
      <c r="M35" s="55">
        <v>1415000</v>
      </c>
      <c r="N35" s="56">
        <v>0</v>
      </c>
      <c r="O35" s="57">
        <v>28919625.57</v>
      </c>
      <c r="P35" s="54" t="s">
        <v>34</v>
      </c>
      <c r="Q35" s="55">
        <v>14439069.32</v>
      </c>
      <c r="R35" s="55">
        <v>1219867.22</v>
      </c>
      <c r="S35" s="56">
        <v>0</v>
      </c>
      <c r="T35" s="57">
        <v>28991346.960000001</v>
      </c>
      <c r="U35" s="54" t="s">
        <v>34</v>
      </c>
      <c r="V35" s="69">
        <v>14335747.35</v>
      </c>
      <c r="W35" s="55">
        <v>1341938.07</v>
      </c>
      <c r="X35" s="56">
        <v>0</v>
      </c>
      <c r="Y35" s="70">
        <v>28994353.550000001</v>
      </c>
      <c r="Z35" s="54" t="s">
        <v>34</v>
      </c>
      <c r="AA35" s="74">
        <f t="shared" si="0"/>
        <v>6765305.29</v>
      </c>
      <c r="AB35" s="74">
        <f t="shared" si="1"/>
        <v>0</v>
      </c>
      <c r="AC35" s="74">
        <f t="shared" si="2"/>
        <v>142464960.30000001</v>
      </c>
    </row>
    <row r="36" spans="1:29" s="51" customFormat="1" ht="15" customHeight="1" x14ac:dyDescent="0.25">
      <c r="A36" s="54" t="s">
        <v>35</v>
      </c>
      <c r="B36" s="55">
        <v>7247935.79</v>
      </c>
      <c r="C36" s="55">
        <v>757075.42</v>
      </c>
      <c r="D36" s="56">
        <v>0</v>
      </c>
      <c r="E36" s="57">
        <v>13871844.98</v>
      </c>
      <c r="F36" s="54" t="s">
        <v>35</v>
      </c>
      <c r="G36" s="55">
        <v>7503204.4199999999</v>
      </c>
      <c r="H36" s="56">
        <v>0</v>
      </c>
      <c r="I36" s="56">
        <v>0</v>
      </c>
      <c r="J36" s="57">
        <v>13464891.109999999</v>
      </c>
      <c r="K36" s="54" t="s">
        <v>35</v>
      </c>
      <c r="L36" s="55">
        <v>7856533.9600000009</v>
      </c>
      <c r="M36" s="56">
        <v>0</v>
      </c>
      <c r="N36" s="56">
        <v>0</v>
      </c>
      <c r="O36" s="57">
        <v>13894638.140000001</v>
      </c>
      <c r="P36" s="54" t="s">
        <v>35</v>
      </c>
      <c r="Q36" s="55">
        <v>7987556.0099999998</v>
      </c>
      <c r="R36" s="56">
        <v>0</v>
      </c>
      <c r="S36" s="56">
        <v>0</v>
      </c>
      <c r="T36" s="57">
        <v>14040228.130000001</v>
      </c>
      <c r="U36" s="54" t="s">
        <v>35</v>
      </c>
      <c r="V36" s="69">
        <v>7931924.0800000001</v>
      </c>
      <c r="W36" s="55">
        <v>656121.78</v>
      </c>
      <c r="X36" s="56">
        <v>0</v>
      </c>
      <c r="Y36" s="70">
        <v>14633021</v>
      </c>
      <c r="Z36" s="54" t="s">
        <v>35</v>
      </c>
      <c r="AA36" s="74">
        <f t="shared" si="0"/>
        <v>1413197.2000000002</v>
      </c>
      <c r="AB36" s="74">
        <f t="shared" si="1"/>
        <v>0</v>
      </c>
      <c r="AC36" s="74">
        <f t="shared" si="2"/>
        <v>69904623.360000014</v>
      </c>
    </row>
    <row r="37" spans="1:29" s="51" customFormat="1" ht="15" customHeight="1" x14ac:dyDescent="0.25">
      <c r="A37" s="54" t="s">
        <v>36</v>
      </c>
      <c r="B37" s="55">
        <v>2018695.31</v>
      </c>
      <c r="C37" s="56">
        <v>0</v>
      </c>
      <c r="D37" s="56">
        <v>0</v>
      </c>
      <c r="E37" s="57">
        <v>3884799.8</v>
      </c>
      <c r="F37" s="54" t="s">
        <v>36</v>
      </c>
      <c r="G37" s="55">
        <v>2087232.37</v>
      </c>
      <c r="H37" s="56">
        <v>0</v>
      </c>
      <c r="I37" s="56">
        <v>0</v>
      </c>
      <c r="J37" s="57">
        <v>3878421.69</v>
      </c>
      <c r="K37" s="54" t="s">
        <v>36</v>
      </c>
      <c r="L37" s="55">
        <v>2186119.21</v>
      </c>
      <c r="M37" s="56">
        <v>0</v>
      </c>
      <c r="N37" s="56">
        <v>0</v>
      </c>
      <c r="O37" s="57">
        <v>4000174.21</v>
      </c>
      <c r="P37" s="54" t="s">
        <v>36</v>
      </c>
      <c r="Q37" s="55">
        <v>2221915.87</v>
      </c>
      <c r="R37" s="56">
        <v>0</v>
      </c>
      <c r="S37" s="56">
        <v>0</v>
      </c>
      <c r="T37" s="57">
        <v>4835426.12</v>
      </c>
      <c r="U37" s="54" t="s">
        <v>36</v>
      </c>
      <c r="V37" s="69">
        <v>2204737.5</v>
      </c>
      <c r="W37" s="56">
        <v>0</v>
      </c>
      <c r="X37" s="56">
        <v>0</v>
      </c>
      <c r="Y37" s="70">
        <v>4796786.66</v>
      </c>
      <c r="Z37" s="54" t="s">
        <v>36</v>
      </c>
      <c r="AA37" s="74">
        <f t="shared" si="0"/>
        <v>0</v>
      </c>
      <c r="AB37" s="74">
        <f t="shared" si="1"/>
        <v>0</v>
      </c>
      <c r="AC37" s="74">
        <f t="shared" si="2"/>
        <v>21395608.48</v>
      </c>
    </row>
    <row r="38" spans="1:29" s="51" customFormat="1" ht="15" customHeight="1" x14ac:dyDescent="0.25">
      <c r="A38" s="54" t="s">
        <v>37</v>
      </c>
      <c r="B38" s="55">
        <v>8679430.9199999999</v>
      </c>
      <c r="C38" s="56">
        <v>0</v>
      </c>
      <c r="D38" s="56">
        <v>0</v>
      </c>
      <c r="E38" s="57">
        <v>17982642.870000001</v>
      </c>
      <c r="F38" s="54" t="s">
        <v>37</v>
      </c>
      <c r="G38" s="55">
        <v>8981993.4000000004</v>
      </c>
      <c r="H38" s="56">
        <v>0</v>
      </c>
      <c r="I38" s="56">
        <v>0</v>
      </c>
      <c r="J38" s="57">
        <v>18427107.579999998</v>
      </c>
      <c r="K38" s="54" t="s">
        <v>37</v>
      </c>
      <c r="L38" s="55">
        <v>9396465.129999999</v>
      </c>
      <c r="M38" s="56">
        <v>0</v>
      </c>
      <c r="N38" s="56">
        <v>0</v>
      </c>
      <c r="O38" s="57">
        <v>18951789.239999998</v>
      </c>
      <c r="P38" s="54" t="s">
        <v>37</v>
      </c>
      <c r="Q38" s="55">
        <v>9546143.5299999993</v>
      </c>
      <c r="R38" s="56">
        <v>0</v>
      </c>
      <c r="S38" s="56">
        <v>0</v>
      </c>
      <c r="T38" s="57">
        <v>19151625.43</v>
      </c>
      <c r="U38" s="54" t="s">
        <v>37</v>
      </c>
      <c r="V38" s="69">
        <v>9474197.0999999996</v>
      </c>
      <c r="W38" s="56">
        <v>0</v>
      </c>
      <c r="X38" s="56">
        <v>0</v>
      </c>
      <c r="Y38" s="70">
        <v>19035813.600000001</v>
      </c>
      <c r="Z38" s="54" t="s">
        <v>37</v>
      </c>
      <c r="AA38" s="74">
        <f t="shared" si="0"/>
        <v>0</v>
      </c>
      <c r="AB38" s="74">
        <f t="shared" si="1"/>
        <v>0</v>
      </c>
      <c r="AC38" s="74">
        <f t="shared" si="2"/>
        <v>93548978.719999999</v>
      </c>
    </row>
    <row r="39" spans="1:29" s="51" customFormat="1" ht="15" customHeight="1" x14ac:dyDescent="0.25">
      <c r="A39" s="54" t="s">
        <v>38</v>
      </c>
      <c r="B39" s="55">
        <v>3959688.2199999997</v>
      </c>
      <c r="C39" s="56">
        <v>0</v>
      </c>
      <c r="D39" s="56">
        <v>0</v>
      </c>
      <c r="E39" s="57">
        <v>7418458.8799999999</v>
      </c>
      <c r="F39" s="54" t="s">
        <v>38</v>
      </c>
      <c r="G39" s="55">
        <v>4105137.86</v>
      </c>
      <c r="H39" s="56">
        <v>0</v>
      </c>
      <c r="I39" s="56">
        <v>0</v>
      </c>
      <c r="J39" s="57">
        <v>8297167.7199999997</v>
      </c>
      <c r="K39" s="54" t="s">
        <v>38</v>
      </c>
      <c r="L39" s="55">
        <v>4286722.3899999997</v>
      </c>
      <c r="M39" s="56">
        <v>0</v>
      </c>
      <c r="N39" s="56">
        <v>0</v>
      </c>
      <c r="O39" s="57">
        <v>7846464.9000000004</v>
      </c>
      <c r="P39" s="54" t="s">
        <v>38</v>
      </c>
      <c r="Q39" s="55">
        <v>4407951.5</v>
      </c>
      <c r="R39" s="56">
        <v>0</v>
      </c>
      <c r="S39" s="56">
        <v>0</v>
      </c>
      <c r="T39" s="57">
        <v>7976282.5099999998</v>
      </c>
      <c r="U39" s="54" t="s">
        <v>38</v>
      </c>
      <c r="V39" s="69">
        <v>4351294.38</v>
      </c>
      <c r="W39" s="56">
        <v>0</v>
      </c>
      <c r="X39" s="56">
        <v>0</v>
      </c>
      <c r="Y39" s="70">
        <v>7915087.6600000001</v>
      </c>
      <c r="Z39" s="54" t="s">
        <v>38</v>
      </c>
      <c r="AA39" s="74">
        <f t="shared" si="0"/>
        <v>0</v>
      </c>
      <c r="AB39" s="74">
        <f t="shared" si="1"/>
        <v>0</v>
      </c>
      <c r="AC39" s="74">
        <f t="shared" si="2"/>
        <v>39453461.670000002</v>
      </c>
    </row>
    <row r="40" spans="1:29" s="51" customFormat="1" ht="15" customHeight="1" x14ac:dyDescent="0.25">
      <c r="A40" s="54" t="s">
        <v>39</v>
      </c>
      <c r="B40" s="55">
        <v>3393902.2600000002</v>
      </c>
      <c r="C40" s="55">
        <v>349287.38</v>
      </c>
      <c r="D40" s="56">
        <v>0</v>
      </c>
      <c r="E40" s="57">
        <v>6611268.3300000001</v>
      </c>
      <c r="F40" s="54" t="s">
        <v>39</v>
      </c>
      <c r="G40" s="55">
        <v>3513190.5999999996</v>
      </c>
      <c r="H40" s="55">
        <v>345346.01</v>
      </c>
      <c r="I40" s="55">
        <v>375000</v>
      </c>
      <c r="J40" s="57">
        <v>7817575.5099999998</v>
      </c>
      <c r="K40" s="54" t="s">
        <v>39</v>
      </c>
      <c r="L40" s="55">
        <v>3769769.65</v>
      </c>
      <c r="M40" s="55">
        <v>337592.43</v>
      </c>
      <c r="N40" s="55">
        <v>375000</v>
      </c>
      <c r="O40" s="57">
        <v>11767260.26</v>
      </c>
      <c r="P40" s="54" t="s">
        <v>39</v>
      </c>
      <c r="Q40" s="55">
        <v>3828737.52</v>
      </c>
      <c r="R40" s="55">
        <v>275174.56</v>
      </c>
      <c r="S40" s="55">
        <v>375000</v>
      </c>
      <c r="T40" s="57">
        <v>10557767.380000001</v>
      </c>
      <c r="U40" s="54" t="s">
        <v>39</v>
      </c>
      <c r="V40" s="69">
        <v>3796938.15</v>
      </c>
      <c r="W40" s="55">
        <v>302711</v>
      </c>
      <c r="X40" s="55">
        <v>375000</v>
      </c>
      <c r="Y40" s="70">
        <v>10529278.35</v>
      </c>
      <c r="Z40" s="54" t="s">
        <v>39</v>
      </c>
      <c r="AA40" s="74">
        <f t="shared" si="0"/>
        <v>1610111.3800000001</v>
      </c>
      <c r="AB40" s="74">
        <f t="shared" si="1"/>
        <v>1500000</v>
      </c>
      <c r="AC40" s="74">
        <f t="shared" si="2"/>
        <v>47283149.830000006</v>
      </c>
    </row>
    <row r="41" spans="1:29" s="51" customFormat="1" ht="15" customHeight="1" x14ac:dyDescent="0.25">
      <c r="A41" s="54" t="s">
        <v>40</v>
      </c>
      <c r="B41" s="55">
        <v>9317973.370000001</v>
      </c>
      <c r="C41" s="56">
        <v>0</v>
      </c>
      <c r="D41" s="56">
        <v>0</v>
      </c>
      <c r="E41" s="57">
        <v>17747576.649999999</v>
      </c>
      <c r="F41" s="54" t="s">
        <v>40</v>
      </c>
      <c r="G41" s="55">
        <v>9647048.0099999998</v>
      </c>
      <c r="H41" s="55">
        <v>1075509.01</v>
      </c>
      <c r="I41" s="56">
        <v>0</v>
      </c>
      <c r="J41" s="57">
        <v>19288447.170000002</v>
      </c>
      <c r="K41" s="54" t="s">
        <v>40</v>
      </c>
      <c r="L41" s="55">
        <v>10094412.24</v>
      </c>
      <c r="M41" s="56">
        <v>0</v>
      </c>
      <c r="N41" s="56">
        <v>0</v>
      </c>
      <c r="O41" s="57">
        <v>18770100.82</v>
      </c>
      <c r="P41" s="54" t="s">
        <v>40</v>
      </c>
      <c r="Q41" s="55">
        <v>10256229.17</v>
      </c>
      <c r="R41" s="55">
        <v>856974.49</v>
      </c>
      <c r="S41" s="56">
        <v>0</v>
      </c>
      <c r="T41" s="57">
        <v>19809823.800000001</v>
      </c>
      <c r="U41" s="54" t="s">
        <v>40</v>
      </c>
      <c r="V41" s="69">
        <v>10180567.859999999</v>
      </c>
      <c r="W41" s="56">
        <v>0</v>
      </c>
      <c r="X41" s="56">
        <v>0</v>
      </c>
      <c r="Y41" s="70">
        <v>18866128.809999999</v>
      </c>
      <c r="Z41" s="54" t="s">
        <v>40</v>
      </c>
      <c r="AA41" s="74">
        <f t="shared" si="0"/>
        <v>1932483.5</v>
      </c>
      <c r="AB41" s="74">
        <f t="shared" si="1"/>
        <v>0</v>
      </c>
      <c r="AC41" s="74">
        <f t="shared" si="2"/>
        <v>94482077.25</v>
      </c>
    </row>
    <row r="42" spans="1:29" s="51" customFormat="1" ht="15" customHeight="1" x14ac:dyDescent="0.25">
      <c r="A42" s="54" t="s">
        <v>73</v>
      </c>
      <c r="B42" s="55">
        <v>2454632.2599999998</v>
      </c>
      <c r="C42" s="55">
        <v>299285.27</v>
      </c>
      <c r="D42" s="56">
        <v>0</v>
      </c>
      <c r="E42" s="57">
        <v>6896405.4199999999</v>
      </c>
      <c r="F42" s="54" t="s">
        <v>73</v>
      </c>
      <c r="G42" s="55">
        <v>2554198.21</v>
      </c>
      <c r="H42" s="55">
        <v>295908.13</v>
      </c>
      <c r="I42" s="56">
        <v>0</v>
      </c>
      <c r="J42" s="57">
        <v>6825032.6399999997</v>
      </c>
      <c r="K42" s="54" t="s">
        <v>73</v>
      </c>
      <c r="L42" s="55">
        <v>2673734.63</v>
      </c>
      <c r="M42" s="55">
        <v>289264.51</v>
      </c>
      <c r="N42" s="56">
        <v>0</v>
      </c>
      <c r="O42" s="57">
        <v>6937851.9800000004</v>
      </c>
      <c r="P42" s="54" t="s">
        <v>73</v>
      </c>
      <c r="Q42" s="55">
        <v>2716685.56</v>
      </c>
      <c r="R42" s="55">
        <v>235782.05</v>
      </c>
      <c r="S42" s="56">
        <v>0</v>
      </c>
      <c r="T42" s="57">
        <v>6990237.6799999997</v>
      </c>
      <c r="U42" s="54" t="s">
        <v>73</v>
      </c>
      <c r="V42" s="69">
        <v>2695910.39</v>
      </c>
      <c r="W42" s="55">
        <v>259376.51</v>
      </c>
      <c r="X42" s="56">
        <v>0</v>
      </c>
      <c r="Y42" s="70">
        <v>6959148.2199999997</v>
      </c>
      <c r="Z42" s="54" t="s">
        <v>73</v>
      </c>
      <c r="AA42" s="74">
        <f t="shared" si="0"/>
        <v>1379616.47</v>
      </c>
      <c r="AB42" s="74">
        <f t="shared" si="1"/>
        <v>0</v>
      </c>
      <c r="AC42" s="74">
        <f t="shared" si="2"/>
        <v>34608675.939999998</v>
      </c>
    </row>
    <row r="43" spans="1:29" s="51" customFormat="1" ht="15" customHeight="1" x14ac:dyDescent="0.25">
      <c r="A43" s="54" t="s">
        <v>41</v>
      </c>
      <c r="B43" s="55">
        <v>2018695.31</v>
      </c>
      <c r="C43" s="55">
        <v>223188.98</v>
      </c>
      <c r="D43" s="55">
        <v>375000</v>
      </c>
      <c r="E43" s="57">
        <v>7799470.1200000001</v>
      </c>
      <c r="F43" s="54" t="s">
        <v>41</v>
      </c>
      <c r="G43" s="55">
        <v>2087232.37</v>
      </c>
      <c r="H43" s="55">
        <v>220670.51</v>
      </c>
      <c r="I43" s="55">
        <v>375000</v>
      </c>
      <c r="J43" s="57">
        <v>8231929.1200000001</v>
      </c>
      <c r="K43" s="54" t="s">
        <v>41</v>
      </c>
      <c r="L43" s="55">
        <v>2185564.63</v>
      </c>
      <c r="M43" s="55">
        <v>215716.1</v>
      </c>
      <c r="N43" s="55">
        <v>375000</v>
      </c>
      <c r="O43" s="57">
        <v>7954961.9199999999</v>
      </c>
      <c r="P43" s="54" t="s">
        <v>41</v>
      </c>
      <c r="Q43" s="55">
        <v>2221915.87</v>
      </c>
      <c r="R43" s="55">
        <v>175832.09</v>
      </c>
      <c r="S43" s="55">
        <v>375000</v>
      </c>
      <c r="T43" s="57">
        <v>9303792.8499999996</v>
      </c>
      <c r="U43" s="54" t="s">
        <v>41</v>
      </c>
      <c r="V43" s="69">
        <v>2204737.5</v>
      </c>
      <c r="W43" s="55">
        <v>193427.43</v>
      </c>
      <c r="X43" s="55">
        <v>375000</v>
      </c>
      <c r="Y43" s="70">
        <v>9211079.7300000004</v>
      </c>
      <c r="Z43" s="54" t="s">
        <v>41</v>
      </c>
      <c r="AA43" s="74">
        <f t="shared" si="0"/>
        <v>1028835.1099999999</v>
      </c>
      <c r="AB43" s="74">
        <f t="shared" si="1"/>
        <v>1875000</v>
      </c>
      <c r="AC43" s="74">
        <f t="shared" si="2"/>
        <v>42501233.739999995</v>
      </c>
    </row>
    <row r="44" spans="1:29" s="51" customFormat="1" ht="15" customHeight="1" x14ac:dyDescent="0.25">
      <c r="A44" s="54" t="s">
        <v>42</v>
      </c>
      <c r="B44" s="55">
        <v>3901590.02</v>
      </c>
      <c r="C44" s="56">
        <v>0</v>
      </c>
      <c r="D44" s="56">
        <v>0</v>
      </c>
      <c r="E44" s="57">
        <v>7022641.8700000001</v>
      </c>
      <c r="F44" s="54" t="s">
        <v>42</v>
      </c>
      <c r="G44" s="55">
        <v>4035401.8200000003</v>
      </c>
      <c r="H44" s="56">
        <v>0</v>
      </c>
      <c r="I44" s="56">
        <v>0</v>
      </c>
      <c r="J44" s="57">
        <v>7206913.7400000002</v>
      </c>
      <c r="K44" s="54" t="s">
        <v>42</v>
      </c>
      <c r="L44" s="55">
        <v>4241362.55</v>
      </c>
      <c r="M44" s="56">
        <v>0</v>
      </c>
      <c r="N44" s="56">
        <v>0</v>
      </c>
      <c r="O44" s="57">
        <v>8888109.2400000002</v>
      </c>
      <c r="P44" s="54" t="s">
        <v>42</v>
      </c>
      <c r="Q44" s="55">
        <v>4318822.0600000005</v>
      </c>
      <c r="R44" s="55">
        <v>317293.90999999997</v>
      </c>
      <c r="S44" s="56">
        <v>0</v>
      </c>
      <c r="T44" s="57">
        <v>9322731.5500000007</v>
      </c>
      <c r="U44" s="54" t="s">
        <v>42</v>
      </c>
      <c r="V44" s="69">
        <v>4307558.1100000003</v>
      </c>
      <c r="W44" s="55">
        <v>349045.19</v>
      </c>
      <c r="X44" s="56">
        <v>0</v>
      </c>
      <c r="Y44" s="70">
        <v>7872423.2199999997</v>
      </c>
      <c r="Z44" s="54" t="s">
        <v>42</v>
      </c>
      <c r="AA44" s="74">
        <f t="shared" si="0"/>
        <v>666339.1</v>
      </c>
      <c r="AB44" s="74">
        <f t="shared" si="1"/>
        <v>0</v>
      </c>
      <c r="AC44" s="74">
        <f t="shared" si="2"/>
        <v>40312819.620000005</v>
      </c>
    </row>
    <row r="45" spans="1:29" s="51" customFormat="1" ht="15" customHeight="1" x14ac:dyDescent="0.25">
      <c r="A45" s="54" t="s">
        <v>43</v>
      </c>
      <c r="B45" s="55">
        <v>2018695.31</v>
      </c>
      <c r="C45" s="56">
        <v>0</v>
      </c>
      <c r="D45" s="56">
        <v>0</v>
      </c>
      <c r="E45" s="57">
        <v>4915633.5</v>
      </c>
      <c r="F45" s="54" t="s">
        <v>43</v>
      </c>
      <c r="G45" s="55">
        <v>2087232.37</v>
      </c>
      <c r="H45" s="56">
        <v>0</v>
      </c>
      <c r="I45" s="56">
        <v>0</v>
      </c>
      <c r="J45" s="57">
        <v>5023498.0999999996</v>
      </c>
      <c r="K45" s="54" t="s">
        <v>43</v>
      </c>
      <c r="L45" s="55">
        <v>2186125.5700000003</v>
      </c>
      <c r="M45" s="56">
        <v>0</v>
      </c>
      <c r="N45" s="56">
        <v>0</v>
      </c>
      <c r="O45" s="57">
        <v>5147654.33</v>
      </c>
      <c r="P45" s="54" t="s">
        <v>43</v>
      </c>
      <c r="Q45" s="55">
        <v>2221915.87</v>
      </c>
      <c r="R45" s="56">
        <v>0</v>
      </c>
      <c r="S45" s="56">
        <v>0</v>
      </c>
      <c r="T45" s="57">
        <v>5218614.38</v>
      </c>
      <c r="U45" s="54" t="s">
        <v>43</v>
      </c>
      <c r="V45" s="69">
        <v>2204737.5</v>
      </c>
      <c r="W45" s="56">
        <v>0</v>
      </c>
      <c r="X45" s="56">
        <v>0</v>
      </c>
      <c r="Y45" s="70">
        <v>5165942.58</v>
      </c>
      <c r="Z45" s="54" t="s">
        <v>43</v>
      </c>
      <c r="AA45" s="74">
        <f t="shared" si="0"/>
        <v>0</v>
      </c>
      <c r="AB45" s="74">
        <f t="shared" si="1"/>
        <v>0</v>
      </c>
      <c r="AC45" s="74">
        <f t="shared" si="2"/>
        <v>25471342.890000001</v>
      </c>
    </row>
    <row r="46" spans="1:29" s="51" customFormat="1" ht="15" customHeight="1" x14ac:dyDescent="0.25">
      <c r="A46" s="54" t="s">
        <v>44</v>
      </c>
      <c r="B46" s="55">
        <v>5212493.66</v>
      </c>
      <c r="C46" s="56">
        <v>0</v>
      </c>
      <c r="D46" s="56">
        <v>0</v>
      </c>
      <c r="E46" s="57">
        <v>20200145.09</v>
      </c>
      <c r="F46" s="54" t="s">
        <v>44</v>
      </c>
      <c r="G46" s="55">
        <v>5396668.9900000002</v>
      </c>
      <c r="H46" s="56">
        <v>0</v>
      </c>
      <c r="I46" s="56">
        <v>0</v>
      </c>
      <c r="J46" s="57">
        <v>22261049.329999998</v>
      </c>
      <c r="K46" s="54" t="s">
        <v>44</v>
      </c>
      <c r="L46" s="55">
        <v>5647599.6399999997</v>
      </c>
      <c r="M46" s="56">
        <v>0</v>
      </c>
      <c r="N46" s="56">
        <v>0</v>
      </c>
      <c r="O46" s="57">
        <v>20917233.969999999</v>
      </c>
      <c r="P46" s="54" t="s">
        <v>44</v>
      </c>
      <c r="Q46" s="55">
        <v>5738841.8200000003</v>
      </c>
      <c r="R46" s="56">
        <v>0</v>
      </c>
      <c r="S46" s="56">
        <v>0</v>
      </c>
      <c r="T46" s="57">
        <v>22161792.809999999</v>
      </c>
      <c r="U46" s="54" t="s">
        <v>44</v>
      </c>
      <c r="V46" s="69">
        <v>5696557.5800000001</v>
      </c>
      <c r="W46" s="56">
        <v>0</v>
      </c>
      <c r="X46" s="56">
        <v>0</v>
      </c>
      <c r="Y46" s="70">
        <v>21826458.489999998</v>
      </c>
      <c r="Z46" s="54" t="s">
        <v>44</v>
      </c>
      <c r="AA46" s="74">
        <f t="shared" si="0"/>
        <v>0</v>
      </c>
      <c r="AB46" s="74">
        <f t="shared" si="1"/>
        <v>0</v>
      </c>
      <c r="AC46" s="74">
        <f t="shared" si="2"/>
        <v>107366679.69</v>
      </c>
    </row>
    <row r="47" spans="1:29" s="51" customFormat="1" ht="15" customHeight="1" x14ac:dyDescent="0.25">
      <c r="A47" s="54" t="s">
        <v>45</v>
      </c>
      <c r="B47" s="55">
        <v>19632210.689999998</v>
      </c>
      <c r="C47" s="55">
        <v>1387500</v>
      </c>
      <c r="D47" s="56">
        <v>0</v>
      </c>
      <c r="E47" s="57">
        <v>36708523.170000002</v>
      </c>
      <c r="F47" s="54" t="s">
        <v>45</v>
      </c>
      <c r="G47" s="55">
        <v>20317745.990000002</v>
      </c>
      <c r="H47" s="56">
        <v>0</v>
      </c>
      <c r="I47" s="56">
        <v>0</v>
      </c>
      <c r="J47" s="57">
        <v>38641909.719999999</v>
      </c>
      <c r="K47" s="54" t="s">
        <v>45</v>
      </c>
      <c r="L47" s="55">
        <v>21262485.559999999</v>
      </c>
      <c r="M47" s="55">
        <v>1415000</v>
      </c>
      <c r="N47" s="56">
        <v>0</v>
      </c>
      <c r="O47" s="57">
        <v>38824301.369999997</v>
      </c>
      <c r="P47" s="54" t="s">
        <v>45</v>
      </c>
      <c r="Q47" s="55">
        <v>21604658.27</v>
      </c>
      <c r="R47" s="55">
        <v>1429500</v>
      </c>
      <c r="S47" s="56">
        <v>0</v>
      </c>
      <c r="T47" s="57">
        <v>39219930.979999997</v>
      </c>
      <c r="U47" s="54" t="s">
        <v>45</v>
      </c>
      <c r="V47" s="69">
        <v>21455176.149999999</v>
      </c>
      <c r="W47" s="55">
        <v>1429500</v>
      </c>
      <c r="X47" s="56">
        <v>0</v>
      </c>
      <c r="Y47" s="70">
        <v>39049865.979999997</v>
      </c>
      <c r="Z47" s="54" t="s">
        <v>45</v>
      </c>
      <c r="AA47" s="74">
        <f t="shared" si="0"/>
        <v>5661500</v>
      </c>
      <c r="AB47" s="74">
        <f t="shared" si="1"/>
        <v>0</v>
      </c>
      <c r="AC47" s="74">
        <f t="shared" si="2"/>
        <v>192444531.21999997</v>
      </c>
    </row>
    <row r="48" spans="1:29" s="51" customFormat="1" ht="15" customHeight="1" x14ac:dyDescent="0.25">
      <c r="A48" s="54" t="s">
        <v>46</v>
      </c>
      <c r="B48" s="55">
        <v>2342682.9</v>
      </c>
      <c r="C48" s="55">
        <v>237312.46</v>
      </c>
      <c r="D48" s="56">
        <v>0</v>
      </c>
      <c r="E48" s="57">
        <v>4528622.37</v>
      </c>
      <c r="F48" s="54" t="s">
        <v>46</v>
      </c>
      <c r="G48" s="55">
        <v>2432686.2199999997</v>
      </c>
      <c r="H48" s="55">
        <v>234634.63</v>
      </c>
      <c r="I48" s="56">
        <v>0</v>
      </c>
      <c r="J48" s="57">
        <v>4536068.04</v>
      </c>
      <c r="K48" s="54" t="s">
        <v>46</v>
      </c>
      <c r="L48" s="55">
        <v>2586140.6800000002</v>
      </c>
      <c r="M48" s="55">
        <v>229366.7</v>
      </c>
      <c r="N48" s="56">
        <v>0</v>
      </c>
      <c r="O48" s="57">
        <v>4708208.3600000003</v>
      </c>
      <c r="P48" s="54" t="s">
        <v>46</v>
      </c>
      <c r="Q48" s="55">
        <v>2620271.8899999997</v>
      </c>
      <c r="R48" s="56">
        <v>0</v>
      </c>
      <c r="S48" s="56">
        <v>0</v>
      </c>
      <c r="T48" s="57">
        <v>4517539.33</v>
      </c>
      <c r="U48" s="54" t="s">
        <v>46</v>
      </c>
      <c r="V48" s="69">
        <v>2595456.48</v>
      </c>
      <c r="W48" s="55">
        <v>205667.59</v>
      </c>
      <c r="X48" s="56">
        <v>0</v>
      </c>
      <c r="Y48" s="70">
        <v>4695978.82</v>
      </c>
      <c r="Z48" s="54" t="s">
        <v>46</v>
      </c>
      <c r="AA48" s="74">
        <f t="shared" si="0"/>
        <v>906981.38</v>
      </c>
      <c r="AB48" s="74">
        <f t="shared" si="1"/>
        <v>0</v>
      </c>
      <c r="AC48" s="74">
        <f t="shared" si="2"/>
        <v>22986416.920000002</v>
      </c>
    </row>
    <row r="49" spans="1:29" s="51" customFormat="1" ht="15" customHeight="1" x14ac:dyDescent="0.25">
      <c r="A49" s="54" t="s">
        <v>47</v>
      </c>
      <c r="B49" s="55">
        <v>2018695.31</v>
      </c>
      <c r="C49" s="56">
        <v>0</v>
      </c>
      <c r="D49" s="56">
        <v>0</v>
      </c>
      <c r="E49" s="57">
        <v>4084471.14</v>
      </c>
      <c r="F49" s="54" t="s">
        <v>47</v>
      </c>
      <c r="G49" s="55">
        <v>2087232.37</v>
      </c>
      <c r="H49" s="56">
        <v>0</v>
      </c>
      <c r="I49" s="56">
        <v>0</v>
      </c>
      <c r="J49" s="57">
        <v>4303171.38</v>
      </c>
      <c r="K49" s="54" t="s">
        <v>47</v>
      </c>
      <c r="L49" s="55">
        <v>2185485.23</v>
      </c>
      <c r="M49" s="55">
        <v>215716.1</v>
      </c>
      <c r="N49" s="55">
        <v>375000</v>
      </c>
      <c r="O49" s="57">
        <v>4917255.5199999996</v>
      </c>
      <c r="P49" s="54" t="s">
        <v>47</v>
      </c>
      <c r="Q49" s="55">
        <v>2221915.87</v>
      </c>
      <c r="R49" s="56">
        <v>0</v>
      </c>
      <c r="S49" s="55">
        <v>375000</v>
      </c>
      <c r="T49" s="57">
        <v>7625969.7599999998</v>
      </c>
      <c r="U49" s="54" t="s">
        <v>47</v>
      </c>
      <c r="V49" s="69">
        <v>2204737.5</v>
      </c>
      <c r="W49" s="56">
        <v>0</v>
      </c>
      <c r="X49" s="56">
        <v>0</v>
      </c>
      <c r="Y49" s="70">
        <v>7181068.2999999998</v>
      </c>
      <c r="Z49" s="54" t="s">
        <v>47</v>
      </c>
      <c r="AA49" s="74">
        <f t="shared" si="0"/>
        <v>215716.1</v>
      </c>
      <c r="AB49" s="74">
        <f t="shared" si="1"/>
        <v>750000</v>
      </c>
      <c r="AC49" s="74">
        <f t="shared" si="2"/>
        <v>28111936.099999998</v>
      </c>
    </row>
    <row r="50" spans="1:29" s="51" customFormat="1" ht="15" customHeight="1" x14ac:dyDescent="0.25">
      <c r="A50" s="54" t="s">
        <v>48</v>
      </c>
      <c r="B50" s="55">
        <v>5859990.9400000004</v>
      </c>
      <c r="C50" s="56">
        <v>0</v>
      </c>
      <c r="D50" s="56">
        <v>0</v>
      </c>
      <c r="E50" s="57">
        <v>21087740.98</v>
      </c>
      <c r="F50" s="54" t="s">
        <v>48</v>
      </c>
      <c r="G50" s="55">
        <v>6064007.8499999996</v>
      </c>
      <c r="H50" s="56">
        <v>0</v>
      </c>
      <c r="I50" s="56">
        <v>0</v>
      </c>
      <c r="J50" s="57">
        <v>20428439.699999999</v>
      </c>
      <c r="K50" s="54" t="s">
        <v>48</v>
      </c>
      <c r="L50" s="55">
        <v>6346882.8300000001</v>
      </c>
      <c r="M50" s="56">
        <v>0</v>
      </c>
      <c r="N50" s="56">
        <v>0</v>
      </c>
      <c r="O50" s="57">
        <v>20609796.77</v>
      </c>
      <c r="P50" s="54" t="s">
        <v>48</v>
      </c>
      <c r="Q50" s="55">
        <v>6450131.6100000003</v>
      </c>
      <c r="R50" s="55">
        <v>497576</v>
      </c>
      <c r="S50" s="56">
        <v>0</v>
      </c>
      <c r="T50" s="57">
        <v>21429638.829999998</v>
      </c>
      <c r="U50" s="54" t="s">
        <v>48</v>
      </c>
      <c r="V50" s="69">
        <v>6400868.5599999996</v>
      </c>
      <c r="W50" s="56">
        <v>0</v>
      </c>
      <c r="X50" s="56">
        <v>0</v>
      </c>
      <c r="Y50" s="70">
        <v>20648618.59</v>
      </c>
      <c r="Z50" s="54" t="s">
        <v>48</v>
      </c>
      <c r="AA50" s="74">
        <f t="shared" si="0"/>
        <v>497576</v>
      </c>
      <c r="AB50" s="74">
        <f t="shared" si="1"/>
        <v>0</v>
      </c>
      <c r="AC50" s="74">
        <f t="shared" si="2"/>
        <v>104204234.87</v>
      </c>
    </row>
    <row r="51" spans="1:29" s="51" customFormat="1" ht="15" customHeight="1" x14ac:dyDescent="0.25">
      <c r="A51" s="54" t="s">
        <v>49</v>
      </c>
      <c r="B51" s="55">
        <v>5196226.82</v>
      </c>
      <c r="C51" s="56">
        <v>0</v>
      </c>
      <c r="D51" s="56">
        <v>0</v>
      </c>
      <c r="E51" s="57">
        <v>11238442.310000001</v>
      </c>
      <c r="F51" s="54" t="s">
        <v>49</v>
      </c>
      <c r="G51" s="55">
        <v>5376881.0700000003</v>
      </c>
      <c r="H51" s="55">
        <v>560472.6</v>
      </c>
      <c r="I51" s="56">
        <v>0</v>
      </c>
      <c r="J51" s="57">
        <v>11771983.960000001</v>
      </c>
      <c r="K51" s="54" t="s">
        <v>49</v>
      </c>
      <c r="L51" s="55">
        <v>5624816.6899999995</v>
      </c>
      <c r="M51" s="55">
        <v>547889.06999999995</v>
      </c>
      <c r="N51" s="56">
        <v>0</v>
      </c>
      <c r="O51" s="57">
        <v>12042255.75</v>
      </c>
      <c r="P51" s="54" t="s">
        <v>49</v>
      </c>
      <c r="Q51" s="55">
        <v>5717768.5499999998</v>
      </c>
      <c r="R51" s="55">
        <v>446589.21</v>
      </c>
      <c r="S51" s="56">
        <v>0</v>
      </c>
      <c r="T51" s="57">
        <v>11956783.1</v>
      </c>
      <c r="U51" s="54" t="s">
        <v>49</v>
      </c>
      <c r="V51" s="69">
        <v>5675466.9299999997</v>
      </c>
      <c r="W51" s="55">
        <v>491278.93</v>
      </c>
      <c r="X51" s="56">
        <v>0</v>
      </c>
      <c r="Y51" s="70">
        <v>12025900.390000001</v>
      </c>
      <c r="Z51" s="54" t="s">
        <v>49</v>
      </c>
      <c r="AA51" s="74">
        <f t="shared" si="0"/>
        <v>2046229.8099999998</v>
      </c>
      <c r="AB51" s="74">
        <f t="shared" si="1"/>
        <v>0</v>
      </c>
      <c r="AC51" s="74">
        <f t="shared" si="2"/>
        <v>59035365.510000005</v>
      </c>
    </row>
    <row r="52" spans="1:29" s="51" customFormat="1" ht="15" customHeight="1" x14ac:dyDescent="0.25">
      <c r="A52" s="54" t="s">
        <v>50</v>
      </c>
      <c r="B52" s="55">
        <v>2018695.31</v>
      </c>
      <c r="C52" s="56">
        <v>0</v>
      </c>
      <c r="D52" s="56">
        <v>0</v>
      </c>
      <c r="E52" s="57">
        <v>3851351.14</v>
      </c>
      <c r="F52" s="54" t="s">
        <v>50</v>
      </c>
      <c r="G52" s="55">
        <v>2087232.37</v>
      </c>
      <c r="H52" s="56">
        <v>0</v>
      </c>
      <c r="I52" s="56">
        <v>0</v>
      </c>
      <c r="J52" s="57">
        <v>3844762.38</v>
      </c>
      <c r="K52" s="54" t="s">
        <v>50</v>
      </c>
      <c r="L52" s="55">
        <v>2186119.4</v>
      </c>
      <c r="M52" s="56">
        <v>0</v>
      </c>
      <c r="N52" s="56">
        <v>0</v>
      </c>
      <c r="O52" s="57">
        <v>3966177.59</v>
      </c>
      <c r="P52" s="54" t="s">
        <v>50</v>
      </c>
      <c r="Q52" s="55">
        <v>2221915.87</v>
      </c>
      <c r="R52" s="56">
        <v>0</v>
      </c>
      <c r="S52" s="56">
        <v>0</v>
      </c>
      <c r="T52" s="57">
        <v>4006268.76</v>
      </c>
      <c r="U52" s="54" t="s">
        <v>50</v>
      </c>
      <c r="V52" s="69">
        <v>2204737.5</v>
      </c>
      <c r="W52" s="56">
        <v>0</v>
      </c>
      <c r="X52" s="56">
        <v>0</v>
      </c>
      <c r="Y52" s="70">
        <v>6382046.2999999998</v>
      </c>
      <c r="Z52" s="54" t="s">
        <v>50</v>
      </c>
      <c r="AA52" s="74">
        <f t="shared" si="0"/>
        <v>0</v>
      </c>
      <c r="AB52" s="74">
        <f t="shared" si="1"/>
        <v>0</v>
      </c>
      <c r="AC52" s="74">
        <f t="shared" si="2"/>
        <v>22050606.169999998</v>
      </c>
    </row>
    <row r="53" spans="1:29" s="51" customFormat="1" ht="15" customHeight="1" x14ac:dyDescent="0.25">
      <c r="A53" s="54" t="s">
        <v>51</v>
      </c>
      <c r="B53" s="55">
        <v>5134910.2</v>
      </c>
      <c r="C53" s="56">
        <v>0</v>
      </c>
      <c r="D53" s="56">
        <v>0</v>
      </c>
      <c r="E53" s="57">
        <v>9669277.5600000005</v>
      </c>
      <c r="F53" s="54" t="s">
        <v>51</v>
      </c>
      <c r="G53" s="55">
        <v>5317454.5599999996</v>
      </c>
      <c r="H53" s="56">
        <v>0</v>
      </c>
      <c r="I53" s="56">
        <v>0</v>
      </c>
      <c r="J53" s="57">
        <v>9925131.9900000002</v>
      </c>
      <c r="K53" s="54" t="s">
        <v>51</v>
      </c>
      <c r="L53" s="55">
        <v>5559966.5699999994</v>
      </c>
      <c r="M53" s="56">
        <v>0</v>
      </c>
      <c r="N53" s="56">
        <v>0</v>
      </c>
      <c r="O53" s="57">
        <v>10226705.67</v>
      </c>
      <c r="P53" s="54" t="s">
        <v>51</v>
      </c>
      <c r="Q53" s="55">
        <v>5648023.7400000002</v>
      </c>
      <c r="R53" s="56">
        <v>0</v>
      </c>
      <c r="S53" s="56">
        <v>0</v>
      </c>
      <c r="T53" s="57">
        <v>10326022.130000001</v>
      </c>
      <c r="U53" s="54" t="s">
        <v>51</v>
      </c>
      <c r="V53" s="69">
        <v>5606941.3799999999</v>
      </c>
      <c r="W53" s="56">
        <v>0</v>
      </c>
      <c r="X53" s="56">
        <v>0</v>
      </c>
      <c r="Y53" s="70">
        <v>10278990.93</v>
      </c>
      <c r="Z53" s="54" t="s">
        <v>51</v>
      </c>
      <c r="AA53" s="74">
        <f t="shared" si="0"/>
        <v>0</v>
      </c>
      <c r="AB53" s="74">
        <f t="shared" si="1"/>
        <v>0</v>
      </c>
      <c r="AC53" s="74">
        <f t="shared" si="2"/>
        <v>50426128.280000001</v>
      </c>
    </row>
    <row r="54" spans="1:29" s="51" customFormat="1" ht="15" customHeight="1" x14ac:dyDescent="0.25">
      <c r="A54" s="54" t="s">
        <v>52</v>
      </c>
      <c r="B54" s="55">
        <v>2018695.31</v>
      </c>
      <c r="C54" s="56">
        <v>0</v>
      </c>
      <c r="D54" s="56">
        <v>0</v>
      </c>
      <c r="E54" s="57">
        <v>3781710.94</v>
      </c>
      <c r="F54" s="54" t="s">
        <v>52</v>
      </c>
      <c r="G54" s="55">
        <v>2087232.37</v>
      </c>
      <c r="H54" s="56">
        <v>0</v>
      </c>
      <c r="I54" s="56">
        <v>0</v>
      </c>
      <c r="J54" s="57">
        <v>4892187.6900000004</v>
      </c>
      <c r="K54" s="54" t="s">
        <v>52</v>
      </c>
      <c r="L54" s="55">
        <v>2185599.67</v>
      </c>
      <c r="M54" s="56">
        <v>0</v>
      </c>
      <c r="N54" s="56">
        <v>0</v>
      </c>
      <c r="O54" s="57">
        <v>3965657.86</v>
      </c>
      <c r="P54" s="54" t="s">
        <v>52</v>
      </c>
      <c r="Q54" s="55">
        <v>2221915.87</v>
      </c>
      <c r="R54" s="56">
        <v>0</v>
      </c>
      <c r="S54" s="56">
        <v>0</v>
      </c>
      <c r="T54" s="57">
        <v>5410830.1200000001</v>
      </c>
      <c r="U54" s="54" t="s">
        <v>52</v>
      </c>
      <c r="V54" s="69">
        <v>2204737.5</v>
      </c>
      <c r="W54" s="56">
        <v>0</v>
      </c>
      <c r="X54" s="56">
        <v>0</v>
      </c>
      <c r="Y54" s="70">
        <v>4021167.66</v>
      </c>
      <c r="Z54" s="54" t="s">
        <v>52</v>
      </c>
      <c r="AA54" s="74">
        <f t="shared" si="0"/>
        <v>0</v>
      </c>
      <c r="AB54" s="74">
        <f t="shared" si="1"/>
        <v>0</v>
      </c>
      <c r="AC54" s="74">
        <f t="shared" si="2"/>
        <v>22071554.27</v>
      </c>
    </row>
    <row r="55" spans="1:29" s="51" customFormat="1" ht="25.5" customHeight="1" x14ac:dyDescent="0.25">
      <c r="A55" s="58" t="s">
        <v>78</v>
      </c>
      <c r="B55" s="55">
        <v>5383187.5</v>
      </c>
      <c r="C55" s="56">
        <v>0</v>
      </c>
      <c r="D55" s="56">
        <v>0</v>
      </c>
      <c r="E55" s="57">
        <v>5383187.5</v>
      </c>
      <c r="F55" s="58" t="s">
        <v>78</v>
      </c>
      <c r="G55" s="55">
        <v>5565953</v>
      </c>
      <c r="H55" s="56">
        <v>0</v>
      </c>
      <c r="I55" s="56">
        <v>0</v>
      </c>
      <c r="J55" s="57">
        <v>5565953</v>
      </c>
      <c r="K55" s="54" t="s">
        <v>85</v>
      </c>
      <c r="L55" s="55">
        <v>5828633.7999999998</v>
      </c>
      <c r="M55" s="60">
        <v>0</v>
      </c>
      <c r="N55" s="60">
        <v>0</v>
      </c>
      <c r="O55" s="61">
        <v>5828633.7999999998</v>
      </c>
      <c r="P55" s="58" t="s">
        <v>78</v>
      </c>
      <c r="Q55" s="55">
        <v>5925109</v>
      </c>
      <c r="R55" s="60">
        <v>0</v>
      </c>
      <c r="S55" s="60">
        <v>0</v>
      </c>
      <c r="T55" s="61">
        <v>5925109</v>
      </c>
      <c r="U55" s="58" t="s">
        <v>78</v>
      </c>
      <c r="V55" s="71">
        <v>5879300</v>
      </c>
      <c r="W55" s="60">
        <v>0</v>
      </c>
      <c r="X55" s="60">
        <v>0</v>
      </c>
      <c r="Y55" s="72">
        <v>5879300</v>
      </c>
      <c r="Z55" s="58" t="s">
        <v>78</v>
      </c>
      <c r="AA55" s="74">
        <f t="shared" si="0"/>
        <v>0</v>
      </c>
      <c r="AB55" s="74">
        <f t="shared" si="1"/>
        <v>0</v>
      </c>
      <c r="AC55" s="74">
        <f t="shared" si="2"/>
        <v>28582183.300000001</v>
      </c>
    </row>
    <row r="56" spans="1:29" s="51" customFormat="1" ht="15" customHeight="1" x14ac:dyDescent="0.25">
      <c r="A56" s="54" t="s">
        <v>74</v>
      </c>
      <c r="B56" s="55">
        <v>672898.43</v>
      </c>
      <c r="C56" s="56">
        <v>0</v>
      </c>
      <c r="D56" s="56">
        <v>0</v>
      </c>
      <c r="E56" s="57">
        <v>775807.63</v>
      </c>
      <c r="F56" s="54" t="s">
        <v>74</v>
      </c>
      <c r="G56" s="55">
        <v>695744.12</v>
      </c>
      <c r="H56" s="56">
        <v>0</v>
      </c>
      <c r="I56" s="56">
        <v>0</v>
      </c>
      <c r="J56" s="57">
        <v>800458.03</v>
      </c>
      <c r="K56" s="54" t="s">
        <v>74</v>
      </c>
      <c r="L56" s="55">
        <v>728406.68</v>
      </c>
      <c r="M56" s="56">
        <v>0</v>
      </c>
      <c r="N56" s="56">
        <v>0</v>
      </c>
      <c r="O56" s="57">
        <v>837593.25</v>
      </c>
      <c r="P56" s="54" t="s">
        <v>74</v>
      </c>
      <c r="Q56" s="55">
        <v>740638.62</v>
      </c>
      <c r="R56" s="56">
        <v>0</v>
      </c>
      <c r="S56" s="56">
        <v>0</v>
      </c>
      <c r="T56" s="57">
        <v>846662.91</v>
      </c>
      <c r="U56" s="54" t="s">
        <v>74</v>
      </c>
      <c r="V56" s="69">
        <v>734912.5</v>
      </c>
      <c r="W56" s="56">
        <v>0</v>
      </c>
      <c r="X56" s="56">
        <v>0</v>
      </c>
      <c r="Y56" s="70">
        <v>841208.65</v>
      </c>
      <c r="Z56" s="54" t="s">
        <v>74</v>
      </c>
      <c r="AA56" s="74">
        <f t="shared" si="0"/>
        <v>0</v>
      </c>
      <c r="AB56" s="74">
        <f t="shared" si="1"/>
        <v>0</v>
      </c>
      <c r="AC56" s="74">
        <f t="shared" si="2"/>
        <v>4101730.47</v>
      </c>
    </row>
    <row r="57" spans="1:29" s="51" customFormat="1" ht="15" customHeight="1" x14ac:dyDescent="0.25">
      <c r="A57" s="54" t="s">
        <v>75</v>
      </c>
      <c r="B57" s="55">
        <v>672898.43</v>
      </c>
      <c r="C57" s="56">
        <v>0</v>
      </c>
      <c r="D57" s="56">
        <v>0</v>
      </c>
      <c r="E57" s="57">
        <v>904115.89</v>
      </c>
      <c r="F57" s="54" t="s">
        <v>75</v>
      </c>
      <c r="G57" s="55">
        <v>695744.12</v>
      </c>
      <c r="H57" s="56">
        <v>0</v>
      </c>
      <c r="I57" s="56">
        <v>0</v>
      </c>
      <c r="J57" s="57">
        <v>895071.01</v>
      </c>
      <c r="K57" s="54" t="s">
        <v>75</v>
      </c>
      <c r="L57" s="55">
        <v>728453.18</v>
      </c>
      <c r="M57" s="56">
        <v>0</v>
      </c>
      <c r="N57" s="56">
        <v>0</v>
      </c>
      <c r="O57" s="57">
        <v>933447.04</v>
      </c>
      <c r="P57" s="54" t="s">
        <v>75</v>
      </c>
      <c r="Q57" s="55">
        <v>740638.62</v>
      </c>
      <c r="R57" s="56">
        <v>0</v>
      </c>
      <c r="S57" s="56">
        <v>0</v>
      </c>
      <c r="T57" s="57">
        <v>942701.66</v>
      </c>
      <c r="U57" s="54" t="s">
        <v>75</v>
      </c>
      <c r="V57" s="69">
        <v>734912.5</v>
      </c>
      <c r="W57" s="56">
        <v>0</v>
      </c>
      <c r="X57" s="56">
        <v>0</v>
      </c>
      <c r="Y57" s="70">
        <v>830703.73</v>
      </c>
      <c r="Z57" s="54" t="s">
        <v>75</v>
      </c>
      <c r="AA57" s="74">
        <f t="shared" si="0"/>
        <v>0</v>
      </c>
      <c r="AB57" s="74">
        <f t="shared" si="1"/>
        <v>0</v>
      </c>
      <c r="AC57" s="74">
        <f t="shared" si="2"/>
        <v>4506039.33</v>
      </c>
    </row>
    <row r="58" spans="1:29" s="51" customFormat="1" ht="25.5" customHeight="1" x14ac:dyDescent="0.25">
      <c r="A58" s="58" t="s">
        <v>79</v>
      </c>
      <c r="B58" s="55">
        <v>672898.43</v>
      </c>
      <c r="C58" s="56">
        <v>0</v>
      </c>
      <c r="D58" s="56">
        <v>0</v>
      </c>
      <c r="E58" s="57">
        <v>869752.94</v>
      </c>
      <c r="F58" s="58" t="s">
        <v>79</v>
      </c>
      <c r="G58" s="55">
        <v>695744.12</v>
      </c>
      <c r="H58" s="60">
        <v>0</v>
      </c>
      <c r="I58" s="60">
        <v>0</v>
      </c>
      <c r="J58" s="61">
        <v>895071.01</v>
      </c>
      <c r="K58" s="54" t="s">
        <v>86</v>
      </c>
      <c r="L58" s="55">
        <v>728416.62</v>
      </c>
      <c r="M58" s="60">
        <v>0</v>
      </c>
      <c r="N58" s="60">
        <v>0</v>
      </c>
      <c r="O58" s="61">
        <v>933410.48</v>
      </c>
      <c r="P58" s="58" t="s">
        <v>79</v>
      </c>
      <c r="Q58" s="55">
        <v>740638.62</v>
      </c>
      <c r="R58" s="60">
        <v>0</v>
      </c>
      <c r="S58" s="60">
        <v>0</v>
      </c>
      <c r="T58" s="57">
        <v>942701.66</v>
      </c>
      <c r="U58" s="58" t="s">
        <v>79</v>
      </c>
      <c r="V58" s="71">
        <v>734912.5</v>
      </c>
      <c r="W58" s="60">
        <v>0</v>
      </c>
      <c r="X58" s="60">
        <v>0</v>
      </c>
      <c r="Y58" s="72">
        <v>936999.88</v>
      </c>
      <c r="Z58" s="58" t="s">
        <v>79</v>
      </c>
      <c r="AA58" s="74">
        <f t="shared" si="0"/>
        <v>0</v>
      </c>
      <c r="AB58" s="74">
        <f t="shared" si="1"/>
        <v>0</v>
      </c>
      <c r="AC58" s="74">
        <f t="shared" si="2"/>
        <v>4577935.97</v>
      </c>
    </row>
    <row r="59" spans="1:29" s="51" customFormat="1" ht="15" customHeight="1" x14ac:dyDescent="0.25">
      <c r="A59" s="54" t="s">
        <v>76</v>
      </c>
      <c r="B59" s="55">
        <v>672898.43</v>
      </c>
      <c r="C59" s="56">
        <v>0</v>
      </c>
      <c r="D59" s="56">
        <v>0</v>
      </c>
      <c r="E59" s="57">
        <v>672898.43</v>
      </c>
      <c r="F59" s="54" t="s">
        <v>76</v>
      </c>
      <c r="G59" s="55">
        <v>695744.12</v>
      </c>
      <c r="H59" s="56">
        <v>0</v>
      </c>
      <c r="I59" s="56">
        <v>0</v>
      </c>
      <c r="J59" s="57">
        <v>790357.1</v>
      </c>
      <c r="K59" s="54" t="s">
        <v>76</v>
      </c>
      <c r="L59" s="55">
        <v>582706</v>
      </c>
      <c r="M59" s="56">
        <v>0</v>
      </c>
      <c r="N59" s="56">
        <v>0</v>
      </c>
      <c r="O59" s="57">
        <v>582706</v>
      </c>
      <c r="P59" s="54" t="s">
        <v>76</v>
      </c>
      <c r="Q59" s="55">
        <v>740638.62</v>
      </c>
      <c r="R59" s="56">
        <v>0</v>
      </c>
      <c r="S59" s="56">
        <v>0</v>
      </c>
      <c r="T59" s="57">
        <v>740638.62</v>
      </c>
      <c r="U59" s="54" t="s">
        <v>76</v>
      </c>
      <c r="V59" s="69">
        <v>734912.5</v>
      </c>
      <c r="W59" s="56">
        <v>0</v>
      </c>
      <c r="X59" s="56">
        <v>0</v>
      </c>
      <c r="Y59" s="70">
        <v>830703.73</v>
      </c>
      <c r="Z59" s="54" t="s">
        <v>76</v>
      </c>
      <c r="AA59" s="74">
        <f t="shared" si="0"/>
        <v>0</v>
      </c>
      <c r="AB59" s="74">
        <f t="shared" si="1"/>
        <v>0</v>
      </c>
      <c r="AC59" s="74">
        <f t="shared" si="2"/>
        <v>3617303.88</v>
      </c>
    </row>
    <row r="60" spans="1:29" s="51" customFormat="1" ht="15.2" customHeight="1" x14ac:dyDescent="0.25">
      <c r="A60" s="54" t="s">
        <v>77</v>
      </c>
      <c r="B60" s="55">
        <v>269159374.51999998</v>
      </c>
      <c r="C60" s="57">
        <v>13874999.939999999</v>
      </c>
      <c r="D60" s="57">
        <v>2625000</v>
      </c>
      <c r="E60" s="57">
        <v>625535759.41999996</v>
      </c>
      <c r="F60" s="54" t="s">
        <v>77</v>
      </c>
      <c r="G60" s="55">
        <v>278297649.55000001</v>
      </c>
      <c r="H60" s="57">
        <v>14009999.9</v>
      </c>
      <c r="I60" s="57">
        <v>2625000</v>
      </c>
      <c r="J60" s="57">
        <v>640161431.85000002</v>
      </c>
      <c r="K60" s="54" t="s">
        <v>77</v>
      </c>
      <c r="L60" s="55">
        <v>291352999.33999997</v>
      </c>
      <c r="M60" s="57">
        <v>14149999.93</v>
      </c>
      <c r="N60" s="57">
        <v>1500000</v>
      </c>
      <c r="O60" s="57">
        <v>651793541.24000001</v>
      </c>
      <c r="P60" s="54" t="s">
        <v>77</v>
      </c>
      <c r="Q60" s="55">
        <v>296255449.53000003</v>
      </c>
      <c r="R60" s="57">
        <v>14294999.880000001</v>
      </c>
      <c r="S60" s="57">
        <v>2250000</v>
      </c>
      <c r="T60" s="57">
        <v>663576943.49000001</v>
      </c>
      <c r="U60" s="54" t="s">
        <v>77</v>
      </c>
      <c r="V60" s="70">
        <v>293964999.63999999</v>
      </c>
      <c r="W60" s="57">
        <v>14294999.9</v>
      </c>
      <c r="X60" s="57">
        <v>1875000</v>
      </c>
      <c r="Y60" s="73">
        <v>667061837.73000002</v>
      </c>
      <c r="Z60" s="54" t="s">
        <v>77</v>
      </c>
      <c r="AA60" s="74">
        <f t="shared" si="0"/>
        <v>70624999.549999997</v>
      </c>
      <c r="AB60" s="74">
        <f t="shared" si="1"/>
        <v>10875000</v>
      </c>
      <c r="AC60" s="74">
        <f t="shared" si="2"/>
        <v>3248129513.73</v>
      </c>
    </row>
  </sheetData>
  <mergeCells count="5">
    <mergeCell ref="B1:E1"/>
    <mergeCell ref="F1:J1"/>
    <mergeCell ref="K1:O1"/>
    <mergeCell ref="P1:T1"/>
    <mergeCell ref="U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Data</vt:lpstr>
      <vt:lpstr>Old Data</vt:lpstr>
      <vt:lpstr>SelectedNHTSA</vt:lpstr>
      <vt:lpstr>405H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2018-04-25T16:37:28Z</dcterms:created>
  <dcterms:modified xsi:type="dcterms:W3CDTF">2021-05-25T19:30:13Z</dcterms:modified>
</cp:coreProperties>
</file>