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IV-III - Cities-Updated\"/>
    </mc:Choice>
  </mc:AlternateContent>
  <xr:revisionPtr revIDLastSave="0" documentId="13_ncr:1_{E6BEA737-F8B7-4531-85D2-1034C392F50F}" xr6:coauthVersionLast="36" xr6:coauthVersionMax="47" xr10:uidLastSave="{00000000-0000-0000-0000-000000000000}"/>
  <bookViews>
    <workbookView xWindow="0" yWindow="465" windowWidth="28800" windowHeight="17535" activeTab="3" xr2:uid="{97F30A38-3014-C34E-A2F7-B8D1316E085E}"/>
  </bookViews>
  <sheets>
    <sheet name="Data.Work" sheetId="1" r:id="rId1"/>
    <sheet name="Total Fatalities Work" sheetId="3" r:id="rId2"/>
    <sheet name="3.6.5 Table" sheetId="2" r:id="rId3"/>
    <sheet name="3.6.6 Table" sheetId="4" r:id="rId4"/>
  </sheets>
  <definedNames>
    <definedName name="_xlnm._FilterDatabase" localSheetId="3" hidden="1">'3.6.6 Table'!$A$1:$F$86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7" i="3" l="1"/>
  <c r="AM67" i="3"/>
  <c r="AM69" i="3"/>
  <c r="AL69" i="3"/>
  <c r="AM68" i="3"/>
  <c r="AL68" i="3"/>
  <c r="O68" i="3"/>
  <c r="N68" i="3"/>
  <c r="N69" i="3"/>
  <c r="O67" i="3"/>
  <c r="N67" i="3"/>
  <c r="AQ56" i="3" l="1"/>
  <c r="AQ84" i="3"/>
  <c r="AN64" i="3"/>
  <c r="AD86" i="3"/>
  <c r="AQ86" i="3" s="1"/>
  <c r="AC86" i="3"/>
  <c r="O86" i="3"/>
  <c r="AM86" i="3" s="1"/>
  <c r="N86" i="3"/>
  <c r="AL86" i="3" s="1"/>
  <c r="P86" i="3"/>
  <c r="AD85" i="3"/>
  <c r="AQ85" i="3" s="1"/>
  <c r="AC85" i="3"/>
  <c r="O85" i="3"/>
  <c r="AM85" i="3" s="1"/>
  <c r="N85" i="3"/>
  <c r="AL85" i="3" s="1"/>
  <c r="AD84" i="3"/>
  <c r="AC84" i="3"/>
  <c r="AE84" i="3" s="1"/>
  <c r="O84" i="3"/>
  <c r="AM84" i="3" s="1"/>
  <c r="N84" i="3"/>
  <c r="AL84" i="3" s="1"/>
  <c r="AD83" i="3"/>
  <c r="AC83" i="3"/>
  <c r="O83" i="3"/>
  <c r="AM83" i="3" s="1"/>
  <c r="N83" i="3"/>
  <c r="AD82" i="3"/>
  <c r="AQ82" i="3" s="1"/>
  <c r="AC82" i="3"/>
  <c r="AE82" i="3"/>
  <c r="O82" i="3"/>
  <c r="AM82" i="3" s="1"/>
  <c r="N82" i="3"/>
  <c r="AL82" i="3" s="1"/>
  <c r="AD81" i="3"/>
  <c r="AC81" i="3"/>
  <c r="O81" i="3"/>
  <c r="AM81" i="3" s="1"/>
  <c r="N81" i="3"/>
  <c r="AL81" i="3" s="1"/>
  <c r="AD80" i="3"/>
  <c r="AE80" i="3" s="1"/>
  <c r="AC80" i="3"/>
  <c r="O80" i="3"/>
  <c r="AM80" i="3" s="1"/>
  <c r="N80" i="3"/>
  <c r="AL80" i="3" s="1"/>
  <c r="AD79" i="3"/>
  <c r="AC79" i="3"/>
  <c r="O79" i="3"/>
  <c r="AM79" i="3" s="1"/>
  <c r="N79" i="3"/>
  <c r="AL79" i="3" s="1"/>
  <c r="AD78" i="3"/>
  <c r="AQ78" i="3" s="1"/>
  <c r="AC78" i="3"/>
  <c r="AE78" i="3" s="1"/>
  <c r="O78" i="3"/>
  <c r="AM78" i="3" s="1"/>
  <c r="N78" i="3"/>
  <c r="AL78" i="3" s="1"/>
  <c r="AN78" i="3" s="1"/>
  <c r="AD77" i="3"/>
  <c r="AC77" i="3"/>
  <c r="O77" i="3"/>
  <c r="AM77" i="3" s="1"/>
  <c r="AN77" i="3" s="1"/>
  <c r="N77" i="3"/>
  <c r="AL77" i="3" s="1"/>
  <c r="AD76" i="3"/>
  <c r="AQ76" i="3" s="1"/>
  <c r="AC76" i="3"/>
  <c r="O76" i="3"/>
  <c r="AM76" i="3" s="1"/>
  <c r="N76" i="3"/>
  <c r="AL76" i="3" s="1"/>
  <c r="AD75" i="3"/>
  <c r="AQ75" i="3" s="1"/>
  <c r="AC75" i="3"/>
  <c r="O75" i="3"/>
  <c r="N75" i="3"/>
  <c r="AL75" i="3" s="1"/>
  <c r="AD74" i="3"/>
  <c r="AQ74" i="3" s="1"/>
  <c r="AC74" i="3"/>
  <c r="AE74" i="3" s="1"/>
  <c r="O74" i="3"/>
  <c r="AM74" i="3" s="1"/>
  <c r="N74" i="3"/>
  <c r="AL74" i="3" s="1"/>
  <c r="AD73" i="3"/>
  <c r="AQ73" i="3" s="1"/>
  <c r="AC73" i="3"/>
  <c r="O73" i="3"/>
  <c r="AM73" i="3" s="1"/>
  <c r="AN73" i="3" s="1"/>
  <c r="N73" i="3"/>
  <c r="AL73" i="3" s="1"/>
  <c r="AD72" i="3"/>
  <c r="AQ72" i="3" s="1"/>
  <c r="AC72" i="3"/>
  <c r="O72" i="3"/>
  <c r="AM72" i="3" s="1"/>
  <c r="N72" i="3"/>
  <c r="AL72" i="3" s="1"/>
  <c r="P72" i="3"/>
  <c r="AD71" i="3"/>
  <c r="AQ71" i="3" s="1"/>
  <c r="AC71" i="3"/>
  <c r="O71" i="3"/>
  <c r="N71" i="3"/>
  <c r="AL71" i="3" s="1"/>
  <c r="AD70" i="3"/>
  <c r="AQ70" i="3" s="1"/>
  <c r="AC70" i="3"/>
  <c r="AE70" i="3" s="1"/>
  <c r="O70" i="3"/>
  <c r="AM70" i="3" s="1"/>
  <c r="N70" i="3"/>
  <c r="AL70" i="3" s="1"/>
  <c r="AD69" i="3"/>
  <c r="AQ69" i="3" s="1"/>
  <c r="AC69" i="3"/>
  <c r="O69" i="3"/>
  <c r="AD68" i="3"/>
  <c r="AQ68" i="3" s="1"/>
  <c r="AC68" i="3"/>
  <c r="AD67" i="3"/>
  <c r="AQ67" i="3" s="1"/>
  <c r="AC67" i="3"/>
  <c r="AL67" i="3"/>
  <c r="AD66" i="3"/>
  <c r="AQ66" i="3" s="1"/>
  <c r="AC66" i="3"/>
  <c r="O66" i="3"/>
  <c r="AM66" i="3" s="1"/>
  <c r="N66" i="3"/>
  <c r="AL66" i="3" s="1"/>
  <c r="AD65" i="3"/>
  <c r="AQ65" i="3" s="1"/>
  <c r="AC65" i="3"/>
  <c r="O65" i="3"/>
  <c r="AM65" i="3" s="1"/>
  <c r="N65" i="3"/>
  <c r="AL65" i="3" s="1"/>
  <c r="AD64" i="3"/>
  <c r="AQ64" i="3" s="1"/>
  <c r="AC64" i="3"/>
  <c r="AE64" i="3" s="1"/>
  <c r="O64" i="3"/>
  <c r="AM64" i="3" s="1"/>
  <c r="N64" i="3"/>
  <c r="AL64" i="3" s="1"/>
  <c r="AD63" i="3"/>
  <c r="AQ63" i="3" s="1"/>
  <c r="AC63" i="3"/>
  <c r="O63" i="3"/>
  <c r="AM63" i="3" s="1"/>
  <c r="N63" i="3"/>
  <c r="AL63" i="3" s="1"/>
  <c r="AD62" i="3"/>
  <c r="AQ62" i="3" s="1"/>
  <c r="AC62" i="3"/>
  <c r="O62" i="3"/>
  <c r="AM62" i="3" s="1"/>
  <c r="N62" i="3"/>
  <c r="AL62" i="3" s="1"/>
  <c r="P62" i="3"/>
  <c r="AD61" i="3"/>
  <c r="AQ61" i="3" s="1"/>
  <c r="AC61" i="3"/>
  <c r="O61" i="3"/>
  <c r="AM61" i="3" s="1"/>
  <c r="N61" i="3"/>
  <c r="AL61" i="3" s="1"/>
  <c r="AD60" i="3"/>
  <c r="AQ60" i="3" s="1"/>
  <c r="AC60" i="3"/>
  <c r="AE60" i="3" s="1"/>
  <c r="O60" i="3"/>
  <c r="AM60" i="3" s="1"/>
  <c r="AN60" i="3" s="1"/>
  <c r="N60" i="3"/>
  <c r="AL60" i="3" s="1"/>
  <c r="AD59" i="3"/>
  <c r="AQ59" i="3" s="1"/>
  <c r="AC59" i="3"/>
  <c r="O59" i="3"/>
  <c r="P59" i="3" s="1"/>
  <c r="N59" i="3"/>
  <c r="AL59" i="3" s="1"/>
  <c r="AD58" i="3"/>
  <c r="AQ58" i="3" s="1"/>
  <c r="AC58" i="3"/>
  <c r="O58" i="3"/>
  <c r="AM58" i="3" s="1"/>
  <c r="N58" i="3"/>
  <c r="AL58" i="3" s="1"/>
  <c r="AD57" i="3"/>
  <c r="AQ57" i="3" s="1"/>
  <c r="AC57" i="3"/>
  <c r="O57" i="3"/>
  <c r="AM57" i="3" s="1"/>
  <c r="N57" i="3"/>
  <c r="AL57" i="3" s="1"/>
  <c r="AD56" i="3"/>
  <c r="AC56" i="3"/>
  <c r="AE56" i="3" s="1"/>
  <c r="O56" i="3"/>
  <c r="AM56" i="3" s="1"/>
  <c r="N56" i="3"/>
  <c r="AL56" i="3" s="1"/>
  <c r="AD55" i="3"/>
  <c r="AQ55" i="3" s="1"/>
  <c r="AC55" i="3"/>
  <c r="O55" i="3"/>
  <c r="P55" i="3" s="1"/>
  <c r="N55" i="3"/>
  <c r="AL55" i="3" s="1"/>
  <c r="AD54" i="3"/>
  <c r="AQ54" i="3" s="1"/>
  <c r="AC54" i="3"/>
  <c r="O54" i="3"/>
  <c r="AM54" i="3" s="1"/>
  <c r="N54" i="3"/>
  <c r="AL54" i="3" s="1"/>
  <c r="P54" i="3"/>
  <c r="AD53" i="3"/>
  <c r="AQ53" i="3" s="1"/>
  <c r="AC53" i="3"/>
  <c r="O53" i="3"/>
  <c r="AM53" i="3" s="1"/>
  <c r="N53" i="3"/>
  <c r="AL53" i="3" s="1"/>
  <c r="AD52" i="3"/>
  <c r="AQ52" i="3" s="1"/>
  <c r="AC52" i="3"/>
  <c r="AE52" i="3" s="1"/>
  <c r="O52" i="3"/>
  <c r="AM52" i="3" s="1"/>
  <c r="N52" i="3"/>
  <c r="AL52" i="3" s="1"/>
  <c r="AD51" i="3"/>
  <c r="AQ51" i="3" s="1"/>
  <c r="AC51" i="3"/>
  <c r="O51" i="3"/>
  <c r="AM51" i="3" s="1"/>
  <c r="N51" i="3"/>
  <c r="AL51" i="3" s="1"/>
  <c r="AD50" i="3"/>
  <c r="AQ50" i="3" s="1"/>
  <c r="AC50" i="3"/>
  <c r="O50" i="3"/>
  <c r="AM50" i="3" s="1"/>
  <c r="N50" i="3"/>
  <c r="AL50" i="3" s="1"/>
  <c r="AD49" i="3"/>
  <c r="AQ49" i="3" s="1"/>
  <c r="AC49" i="3"/>
  <c r="O49" i="3"/>
  <c r="AM49" i="3" s="1"/>
  <c r="N49" i="3"/>
  <c r="AL49" i="3" s="1"/>
  <c r="AD48" i="3"/>
  <c r="AQ48" i="3" s="1"/>
  <c r="AC48" i="3"/>
  <c r="AE48" i="3" s="1"/>
  <c r="O48" i="3"/>
  <c r="AM48" i="3" s="1"/>
  <c r="N48" i="3"/>
  <c r="AL48" i="3" s="1"/>
  <c r="AD47" i="3"/>
  <c r="AQ47" i="3" s="1"/>
  <c r="AC47" i="3"/>
  <c r="O47" i="3"/>
  <c r="AM47" i="3" s="1"/>
  <c r="N47" i="3"/>
  <c r="AL47" i="3" s="1"/>
  <c r="AD46" i="3"/>
  <c r="AQ46" i="3" s="1"/>
  <c r="AC46" i="3"/>
  <c r="O46" i="3"/>
  <c r="AM46" i="3" s="1"/>
  <c r="AN46" i="3" s="1"/>
  <c r="N46" i="3"/>
  <c r="AL46" i="3" s="1"/>
  <c r="P46" i="3"/>
  <c r="AD45" i="3"/>
  <c r="AQ45" i="3" s="1"/>
  <c r="AC45" i="3"/>
  <c r="O45" i="3"/>
  <c r="AM45" i="3" s="1"/>
  <c r="N45" i="3"/>
  <c r="AL45" i="3" s="1"/>
  <c r="AD44" i="3"/>
  <c r="AQ44" i="3" s="1"/>
  <c r="AC44" i="3"/>
  <c r="AE44" i="3" s="1"/>
  <c r="O44" i="3"/>
  <c r="AM44" i="3" s="1"/>
  <c r="N44" i="3"/>
  <c r="AL44" i="3" s="1"/>
  <c r="AD43" i="3"/>
  <c r="AQ43" i="3" s="1"/>
  <c r="AC43" i="3"/>
  <c r="O43" i="3"/>
  <c r="P43" i="3" s="1"/>
  <c r="N43" i="3"/>
  <c r="AL43" i="3" s="1"/>
  <c r="AD42" i="3"/>
  <c r="AQ42" i="3" s="1"/>
  <c r="AC42" i="3"/>
  <c r="O42" i="3"/>
  <c r="AM42" i="3" s="1"/>
  <c r="N42" i="3"/>
  <c r="AL42" i="3" s="1"/>
  <c r="AD41" i="3"/>
  <c r="AQ41" i="3" s="1"/>
  <c r="AC41" i="3"/>
  <c r="O41" i="3"/>
  <c r="AM41" i="3" s="1"/>
  <c r="N41" i="3"/>
  <c r="AL41" i="3" s="1"/>
  <c r="AD40" i="3"/>
  <c r="AQ40" i="3" s="1"/>
  <c r="AC40" i="3"/>
  <c r="AE40" i="3" s="1"/>
  <c r="O40" i="3"/>
  <c r="AM40" i="3" s="1"/>
  <c r="N40" i="3"/>
  <c r="AL40" i="3" s="1"/>
  <c r="AD39" i="3"/>
  <c r="AQ39" i="3" s="1"/>
  <c r="AC39" i="3"/>
  <c r="O39" i="3"/>
  <c r="P39" i="3" s="1"/>
  <c r="N39" i="3"/>
  <c r="AL39" i="3" s="1"/>
  <c r="AD38" i="3"/>
  <c r="AQ38" i="3" s="1"/>
  <c r="AC38" i="3"/>
  <c r="O38" i="3"/>
  <c r="AM38" i="3" s="1"/>
  <c r="N38" i="3"/>
  <c r="AL38" i="3" s="1"/>
  <c r="P38" i="3"/>
  <c r="AD37" i="3"/>
  <c r="AQ37" i="3" s="1"/>
  <c r="AC37" i="3"/>
  <c r="O37" i="3"/>
  <c r="AM37" i="3" s="1"/>
  <c r="N37" i="3"/>
  <c r="AL37" i="3" s="1"/>
  <c r="AD36" i="3"/>
  <c r="AQ36" i="3" s="1"/>
  <c r="AC36" i="3"/>
  <c r="AE36" i="3" s="1"/>
  <c r="O36" i="3"/>
  <c r="AM36" i="3" s="1"/>
  <c r="N36" i="3"/>
  <c r="AL36" i="3" s="1"/>
  <c r="AD35" i="3"/>
  <c r="AQ35" i="3" s="1"/>
  <c r="AC35" i="3"/>
  <c r="O35" i="3"/>
  <c r="AM35" i="3" s="1"/>
  <c r="N35" i="3"/>
  <c r="AL35" i="3" s="1"/>
  <c r="AD34" i="3"/>
  <c r="AQ34" i="3" s="1"/>
  <c r="AC34" i="3"/>
  <c r="O34" i="3"/>
  <c r="AM34" i="3" s="1"/>
  <c r="N34" i="3"/>
  <c r="AL34" i="3" s="1"/>
  <c r="AD33" i="3"/>
  <c r="AQ33" i="3" s="1"/>
  <c r="AC33" i="3"/>
  <c r="O33" i="3"/>
  <c r="AM33" i="3" s="1"/>
  <c r="N33" i="3"/>
  <c r="AL33" i="3" s="1"/>
  <c r="AD32" i="3"/>
  <c r="AQ32" i="3" s="1"/>
  <c r="AC32" i="3"/>
  <c r="AE32" i="3" s="1"/>
  <c r="O32" i="3"/>
  <c r="AM32" i="3" s="1"/>
  <c r="N32" i="3"/>
  <c r="AL32" i="3" s="1"/>
  <c r="AD31" i="3"/>
  <c r="AQ31" i="3" s="1"/>
  <c r="AC31" i="3"/>
  <c r="O31" i="3"/>
  <c r="AM31" i="3" s="1"/>
  <c r="N31" i="3"/>
  <c r="AL31" i="3" s="1"/>
  <c r="AD30" i="3"/>
  <c r="AQ30" i="3" s="1"/>
  <c r="AC30" i="3"/>
  <c r="O30" i="3"/>
  <c r="AM30" i="3" s="1"/>
  <c r="N30" i="3"/>
  <c r="AL30" i="3" s="1"/>
  <c r="P30" i="3"/>
  <c r="AD29" i="3"/>
  <c r="AQ29" i="3" s="1"/>
  <c r="AC29" i="3"/>
  <c r="O29" i="3"/>
  <c r="AM29" i="3" s="1"/>
  <c r="N29" i="3"/>
  <c r="AL29" i="3" s="1"/>
  <c r="AD28" i="3"/>
  <c r="AQ28" i="3" s="1"/>
  <c r="AC28" i="3"/>
  <c r="AE28" i="3" s="1"/>
  <c r="O28" i="3"/>
  <c r="AM28" i="3" s="1"/>
  <c r="N28" i="3"/>
  <c r="AL28" i="3" s="1"/>
  <c r="AD27" i="3"/>
  <c r="AQ27" i="3" s="1"/>
  <c r="AC27" i="3"/>
  <c r="O27" i="3"/>
  <c r="P27" i="3" s="1"/>
  <c r="N27" i="3"/>
  <c r="AL27" i="3" s="1"/>
  <c r="AD26" i="3"/>
  <c r="AQ26" i="3" s="1"/>
  <c r="AC26" i="3"/>
  <c r="O26" i="3"/>
  <c r="AM26" i="3" s="1"/>
  <c r="N26" i="3"/>
  <c r="AL26" i="3" s="1"/>
  <c r="AD25" i="3"/>
  <c r="AQ25" i="3" s="1"/>
  <c r="AC25" i="3"/>
  <c r="O25" i="3"/>
  <c r="AM25" i="3" s="1"/>
  <c r="N25" i="3"/>
  <c r="AL25" i="3" s="1"/>
  <c r="AD24" i="3"/>
  <c r="AQ24" i="3" s="1"/>
  <c r="AC24" i="3"/>
  <c r="AE24" i="3" s="1"/>
  <c r="O24" i="3"/>
  <c r="AM24" i="3" s="1"/>
  <c r="N24" i="3"/>
  <c r="AL24" i="3" s="1"/>
  <c r="AD23" i="3"/>
  <c r="AQ23" i="3" s="1"/>
  <c r="AC23" i="3"/>
  <c r="O23" i="3"/>
  <c r="P23" i="3" s="1"/>
  <c r="N23" i="3"/>
  <c r="AL23" i="3" s="1"/>
  <c r="AD22" i="3"/>
  <c r="AQ22" i="3" s="1"/>
  <c r="AC22" i="3"/>
  <c r="O22" i="3"/>
  <c r="AM22" i="3" s="1"/>
  <c r="AN22" i="3" s="1"/>
  <c r="N22" i="3"/>
  <c r="AL22" i="3" s="1"/>
  <c r="P22" i="3"/>
  <c r="AD21" i="3"/>
  <c r="AQ21" i="3" s="1"/>
  <c r="AC21" i="3"/>
  <c r="O21" i="3"/>
  <c r="AM21" i="3" s="1"/>
  <c r="N21" i="3"/>
  <c r="AL21" i="3" s="1"/>
  <c r="AD20" i="3"/>
  <c r="AQ20" i="3" s="1"/>
  <c r="AC20" i="3"/>
  <c r="AE20" i="3" s="1"/>
  <c r="O20" i="3"/>
  <c r="AM20" i="3" s="1"/>
  <c r="N20" i="3"/>
  <c r="AL20" i="3" s="1"/>
  <c r="AD19" i="3"/>
  <c r="AQ19" i="3" s="1"/>
  <c r="AC19" i="3"/>
  <c r="O19" i="3"/>
  <c r="AM19" i="3" s="1"/>
  <c r="N19" i="3"/>
  <c r="AL19" i="3" s="1"/>
  <c r="AD18" i="3"/>
  <c r="AQ18" i="3" s="1"/>
  <c r="AC18" i="3"/>
  <c r="O18" i="3"/>
  <c r="AM18" i="3" s="1"/>
  <c r="N18" i="3"/>
  <c r="AL18" i="3" s="1"/>
  <c r="AD17" i="3"/>
  <c r="AQ17" i="3" s="1"/>
  <c r="AC17" i="3"/>
  <c r="O17" i="3"/>
  <c r="AM17" i="3" s="1"/>
  <c r="N17" i="3"/>
  <c r="AL17" i="3" s="1"/>
  <c r="AD16" i="3"/>
  <c r="AQ16" i="3" s="1"/>
  <c r="AC16" i="3"/>
  <c r="AE16" i="3" s="1"/>
  <c r="O16" i="3"/>
  <c r="AM16" i="3" s="1"/>
  <c r="N16" i="3"/>
  <c r="AL16" i="3" s="1"/>
  <c r="AD15" i="3"/>
  <c r="AQ15" i="3" s="1"/>
  <c r="AC15" i="3"/>
  <c r="O15" i="3"/>
  <c r="AM15" i="3" s="1"/>
  <c r="N15" i="3"/>
  <c r="AL15" i="3" s="1"/>
  <c r="AD14" i="3"/>
  <c r="AQ14" i="3" s="1"/>
  <c r="AC14" i="3"/>
  <c r="O14" i="3"/>
  <c r="AM14" i="3" s="1"/>
  <c r="N14" i="3"/>
  <c r="AL14" i="3" s="1"/>
  <c r="P14" i="3"/>
  <c r="AD13" i="3"/>
  <c r="AQ13" i="3" s="1"/>
  <c r="AC13" i="3"/>
  <c r="O13" i="3"/>
  <c r="AM13" i="3" s="1"/>
  <c r="N13" i="3"/>
  <c r="AL13" i="3" s="1"/>
  <c r="AD12" i="3"/>
  <c r="AQ12" i="3" s="1"/>
  <c r="AC12" i="3"/>
  <c r="AE12" i="3" s="1"/>
  <c r="O12" i="3"/>
  <c r="AM12" i="3" s="1"/>
  <c r="N12" i="3"/>
  <c r="AL12" i="3" s="1"/>
  <c r="AD11" i="3"/>
  <c r="AQ11" i="3" s="1"/>
  <c r="AC11" i="3"/>
  <c r="O11" i="3"/>
  <c r="P11" i="3" s="1"/>
  <c r="N11" i="3"/>
  <c r="AL11" i="3" s="1"/>
  <c r="AD10" i="3"/>
  <c r="AQ10" i="3" s="1"/>
  <c r="AC10" i="3"/>
  <c r="O10" i="3"/>
  <c r="AM10" i="3" s="1"/>
  <c r="N10" i="3"/>
  <c r="AL10" i="3" s="1"/>
  <c r="AD9" i="3"/>
  <c r="AQ9" i="3" s="1"/>
  <c r="AC9" i="3"/>
  <c r="O9" i="3"/>
  <c r="AM9" i="3" s="1"/>
  <c r="N9" i="3"/>
  <c r="AL9" i="3" s="1"/>
  <c r="AD8" i="3"/>
  <c r="AQ8" i="3" s="1"/>
  <c r="AC8" i="3"/>
  <c r="AE8" i="3" s="1"/>
  <c r="O8" i="3"/>
  <c r="AM8" i="3" s="1"/>
  <c r="N8" i="3"/>
  <c r="AL8" i="3" s="1"/>
  <c r="AD7" i="3"/>
  <c r="AQ7" i="3" s="1"/>
  <c r="AC7" i="3"/>
  <c r="O7" i="3"/>
  <c r="P7" i="3" s="1"/>
  <c r="N7" i="3"/>
  <c r="AL7" i="3" s="1"/>
  <c r="AD6" i="3"/>
  <c r="AQ6" i="3" s="1"/>
  <c r="AC6" i="3"/>
  <c r="O6" i="3"/>
  <c r="AM6" i="3" s="1"/>
  <c r="N6" i="3"/>
  <c r="AL6" i="3" s="1"/>
  <c r="P6" i="3"/>
  <c r="AD5" i="3"/>
  <c r="AQ5" i="3" s="1"/>
  <c r="AC5" i="3"/>
  <c r="O5" i="3"/>
  <c r="AM5" i="3" s="1"/>
  <c r="N5" i="3"/>
  <c r="AL5" i="3" s="1"/>
  <c r="AD4" i="3"/>
  <c r="AQ4" i="3" s="1"/>
  <c r="AC4" i="3"/>
  <c r="AE4" i="3" s="1"/>
  <c r="O4" i="3"/>
  <c r="AM4" i="3" s="1"/>
  <c r="N4" i="3"/>
  <c r="AL4" i="3" s="1"/>
  <c r="AD3" i="3"/>
  <c r="AQ3" i="3" s="1"/>
  <c r="AC3" i="3"/>
  <c r="O3" i="3"/>
  <c r="P3" i="3" s="1"/>
  <c r="N3" i="3"/>
  <c r="AL3" i="3" s="1"/>
  <c r="O3" i="1"/>
  <c r="V3" i="1"/>
  <c r="N3" i="1"/>
  <c r="U3" i="1"/>
  <c r="O11" i="1"/>
  <c r="V11" i="1"/>
  <c r="N11" i="1"/>
  <c r="U11" i="1"/>
  <c r="W11" i="1"/>
  <c r="O4" i="1"/>
  <c r="V4" i="1"/>
  <c r="N4" i="1"/>
  <c r="U4" i="1"/>
  <c r="W4" i="1"/>
  <c r="O5" i="1"/>
  <c r="V5" i="1"/>
  <c r="N5" i="1"/>
  <c r="U5" i="1"/>
  <c r="W5" i="1"/>
  <c r="O6" i="1"/>
  <c r="V6" i="1"/>
  <c r="N6" i="1"/>
  <c r="U6" i="1"/>
  <c r="W6" i="1"/>
  <c r="O7" i="1"/>
  <c r="V7" i="1"/>
  <c r="N7" i="1"/>
  <c r="U7" i="1"/>
  <c r="W7" i="1"/>
  <c r="O8" i="1"/>
  <c r="V8" i="1"/>
  <c r="N8" i="1"/>
  <c r="U8" i="1"/>
  <c r="W8" i="1"/>
  <c r="O9" i="1"/>
  <c r="V9" i="1"/>
  <c r="N9" i="1"/>
  <c r="U9" i="1"/>
  <c r="W9" i="1"/>
  <c r="O10" i="1"/>
  <c r="V10" i="1"/>
  <c r="N10" i="1"/>
  <c r="U10" i="1"/>
  <c r="W10" i="1"/>
  <c r="O12" i="1"/>
  <c r="V12" i="1"/>
  <c r="N12" i="1"/>
  <c r="U12" i="1"/>
  <c r="W12" i="1"/>
  <c r="O13" i="1"/>
  <c r="V13" i="1"/>
  <c r="N13" i="1"/>
  <c r="U13" i="1"/>
  <c r="W13" i="1"/>
  <c r="O14" i="1"/>
  <c r="V14" i="1"/>
  <c r="N14" i="1"/>
  <c r="U14" i="1"/>
  <c r="W14" i="1"/>
  <c r="O15" i="1"/>
  <c r="V15" i="1"/>
  <c r="N15" i="1"/>
  <c r="U15" i="1"/>
  <c r="W15" i="1"/>
  <c r="O16" i="1"/>
  <c r="V16" i="1"/>
  <c r="N16" i="1"/>
  <c r="U16" i="1"/>
  <c r="W16" i="1"/>
  <c r="O17" i="1"/>
  <c r="V17" i="1"/>
  <c r="N17" i="1"/>
  <c r="U17" i="1"/>
  <c r="W17" i="1"/>
  <c r="O18" i="1"/>
  <c r="V18" i="1"/>
  <c r="N18" i="1"/>
  <c r="U18" i="1"/>
  <c r="W18" i="1"/>
  <c r="O19" i="1"/>
  <c r="V19" i="1"/>
  <c r="N19" i="1"/>
  <c r="U19" i="1"/>
  <c r="W19" i="1"/>
  <c r="O20" i="1"/>
  <c r="V20" i="1"/>
  <c r="N20" i="1"/>
  <c r="U20" i="1"/>
  <c r="W20" i="1"/>
  <c r="O21" i="1"/>
  <c r="V21" i="1"/>
  <c r="N21" i="1"/>
  <c r="U21" i="1"/>
  <c r="W21" i="1"/>
  <c r="O22" i="1"/>
  <c r="V22" i="1"/>
  <c r="N22" i="1"/>
  <c r="U22" i="1"/>
  <c r="W22" i="1"/>
  <c r="O23" i="1"/>
  <c r="V23" i="1"/>
  <c r="N23" i="1"/>
  <c r="U23" i="1"/>
  <c r="W23" i="1"/>
  <c r="O24" i="1"/>
  <c r="V24" i="1"/>
  <c r="N24" i="1"/>
  <c r="U24" i="1"/>
  <c r="W24" i="1"/>
  <c r="O25" i="1"/>
  <c r="V25" i="1"/>
  <c r="N25" i="1"/>
  <c r="U25" i="1"/>
  <c r="W25" i="1"/>
  <c r="O26" i="1"/>
  <c r="V26" i="1"/>
  <c r="N26" i="1"/>
  <c r="U26" i="1"/>
  <c r="W26" i="1"/>
  <c r="O27" i="1"/>
  <c r="V27" i="1"/>
  <c r="N27" i="1"/>
  <c r="U27" i="1"/>
  <c r="W27" i="1"/>
  <c r="O28" i="1"/>
  <c r="V28" i="1"/>
  <c r="N28" i="1"/>
  <c r="U28" i="1"/>
  <c r="W28" i="1"/>
  <c r="O29" i="1"/>
  <c r="V29" i="1"/>
  <c r="N29" i="1"/>
  <c r="U29" i="1"/>
  <c r="W29" i="1"/>
  <c r="O30" i="1"/>
  <c r="V30" i="1"/>
  <c r="N30" i="1"/>
  <c r="U30" i="1"/>
  <c r="W30" i="1"/>
  <c r="O31" i="1"/>
  <c r="V31" i="1"/>
  <c r="N31" i="1"/>
  <c r="U31" i="1"/>
  <c r="W31" i="1"/>
  <c r="O32" i="1"/>
  <c r="V32" i="1"/>
  <c r="N32" i="1"/>
  <c r="U32" i="1"/>
  <c r="W32" i="1"/>
  <c r="O33" i="1"/>
  <c r="V33" i="1"/>
  <c r="N33" i="1"/>
  <c r="U33" i="1"/>
  <c r="W33" i="1"/>
  <c r="O34" i="1"/>
  <c r="V34" i="1"/>
  <c r="N34" i="1"/>
  <c r="U34" i="1"/>
  <c r="W34" i="1"/>
  <c r="O35" i="1"/>
  <c r="V35" i="1"/>
  <c r="N35" i="1"/>
  <c r="U35" i="1"/>
  <c r="W35" i="1"/>
  <c r="O36" i="1"/>
  <c r="V36" i="1"/>
  <c r="N36" i="1"/>
  <c r="U36" i="1"/>
  <c r="W36" i="1"/>
  <c r="O37" i="1"/>
  <c r="V37" i="1"/>
  <c r="N37" i="1"/>
  <c r="U37" i="1"/>
  <c r="W37" i="1"/>
  <c r="O38" i="1"/>
  <c r="V38" i="1"/>
  <c r="N38" i="1"/>
  <c r="U38" i="1"/>
  <c r="W38" i="1"/>
  <c r="O39" i="1"/>
  <c r="V39" i="1"/>
  <c r="N39" i="1"/>
  <c r="U39" i="1"/>
  <c r="W39" i="1"/>
  <c r="O40" i="1"/>
  <c r="V40" i="1"/>
  <c r="N40" i="1"/>
  <c r="U40" i="1"/>
  <c r="W40" i="1"/>
  <c r="O41" i="1"/>
  <c r="V41" i="1"/>
  <c r="N41" i="1"/>
  <c r="U41" i="1"/>
  <c r="W41" i="1"/>
  <c r="O42" i="1"/>
  <c r="V42" i="1"/>
  <c r="N42" i="1"/>
  <c r="U42" i="1"/>
  <c r="W42" i="1"/>
  <c r="O43" i="1"/>
  <c r="V43" i="1"/>
  <c r="N43" i="1"/>
  <c r="U43" i="1"/>
  <c r="W43" i="1"/>
  <c r="O44" i="1"/>
  <c r="V44" i="1"/>
  <c r="N44" i="1"/>
  <c r="U44" i="1"/>
  <c r="W44" i="1"/>
  <c r="O45" i="1"/>
  <c r="V45" i="1"/>
  <c r="N45" i="1"/>
  <c r="U45" i="1"/>
  <c r="W45" i="1"/>
  <c r="O46" i="1"/>
  <c r="V46" i="1"/>
  <c r="N46" i="1"/>
  <c r="U46" i="1"/>
  <c r="W46" i="1"/>
  <c r="O47" i="1"/>
  <c r="V47" i="1"/>
  <c r="N47" i="1"/>
  <c r="U47" i="1"/>
  <c r="W47" i="1"/>
  <c r="O48" i="1"/>
  <c r="V48" i="1"/>
  <c r="N48" i="1"/>
  <c r="U48" i="1"/>
  <c r="W48" i="1"/>
  <c r="O49" i="1"/>
  <c r="V49" i="1"/>
  <c r="N49" i="1"/>
  <c r="U49" i="1"/>
  <c r="W49" i="1"/>
  <c r="O50" i="1"/>
  <c r="V50" i="1"/>
  <c r="N50" i="1"/>
  <c r="U50" i="1"/>
  <c r="W50" i="1"/>
  <c r="O51" i="1"/>
  <c r="V51" i="1"/>
  <c r="N51" i="1"/>
  <c r="U51" i="1"/>
  <c r="W51" i="1"/>
  <c r="O52" i="1"/>
  <c r="V52" i="1"/>
  <c r="N52" i="1"/>
  <c r="U52" i="1"/>
  <c r="W52" i="1"/>
  <c r="O53" i="1"/>
  <c r="V53" i="1"/>
  <c r="N53" i="1"/>
  <c r="U53" i="1"/>
  <c r="W53" i="1"/>
  <c r="O54" i="1"/>
  <c r="V54" i="1"/>
  <c r="N54" i="1"/>
  <c r="U54" i="1"/>
  <c r="W54" i="1"/>
  <c r="O55" i="1"/>
  <c r="V55" i="1"/>
  <c r="N55" i="1"/>
  <c r="U55" i="1"/>
  <c r="W55" i="1"/>
  <c r="O56" i="1"/>
  <c r="V56" i="1"/>
  <c r="N56" i="1"/>
  <c r="U56" i="1"/>
  <c r="W56" i="1"/>
  <c r="O57" i="1"/>
  <c r="V57" i="1"/>
  <c r="N57" i="1"/>
  <c r="U57" i="1"/>
  <c r="W57" i="1"/>
  <c r="O58" i="1"/>
  <c r="V58" i="1"/>
  <c r="N58" i="1"/>
  <c r="U58" i="1"/>
  <c r="W58" i="1"/>
  <c r="O59" i="1"/>
  <c r="V59" i="1"/>
  <c r="N59" i="1"/>
  <c r="U59" i="1"/>
  <c r="W59" i="1"/>
  <c r="O60" i="1"/>
  <c r="V60" i="1"/>
  <c r="N60" i="1"/>
  <c r="U60" i="1"/>
  <c r="W60" i="1"/>
  <c r="O61" i="1"/>
  <c r="V61" i="1"/>
  <c r="N61" i="1"/>
  <c r="U61" i="1"/>
  <c r="W61" i="1"/>
  <c r="O62" i="1"/>
  <c r="V62" i="1"/>
  <c r="N62" i="1"/>
  <c r="U62" i="1"/>
  <c r="W62" i="1"/>
  <c r="O63" i="1"/>
  <c r="V63" i="1"/>
  <c r="N63" i="1"/>
  <c r="U63" i="1"/>
  <c r="W63" i="1"/>
  <c r="O64" i="1"/>
  <c r="V64" i="1"/>
  <c r="N64" i="1"/>
  <c r="U64" i="1"/>
  <c r="W64" i="1"/>
  <c r="O65" i="1"/>
  <c r="V65" i="1"/>
  <c r="N65" i="1"/>
  <c r="U65" i="1"/>
  <c r="W65" i="1"/>
  <c r="O66" i="1"/>
  <c r="V66" i="1"/>
  <c r="N66" i="1"/>
  <c r="U66" i="1"/>
  <c r="W66" i="1"/>
  <c r="O67" i="1"/>
  <c r="V67" i="1"/>
  <c r="N67" i="1"/>
  <c r="U67" i="1"/>
  <c r="W67" i="1"/>
  <c r="O68" i="1"/>
  <c r="V68" i="1"/>
  <c r="N68" i="1"/>
  <c r="U68" i="1"/>
  <c r="W68" i="1"/>
  <c r="O69" i="1"/>
  <c r="V69" i="1"/>
  <c r="N69" i="1"/>
  <c r="U69" i="1"/>
  <c r="W69" i="1"/>
  <c r="O70" i="1"/>
  <c r="V70" i="1"/>
  <c r="N70" i="1"/>
  <c r="U70" i="1"/>
  <c r="W70" i="1"/>
  <c r="O71" i="1"/>
  <c r="V71" i="1"/>
  <c r="N71" i="1"/>
  <c r="U71" i="1"/>
  <c r="W71" i="1"/>
  <c r="O72" i="1"/>
  <c r="V72" i="1"/>
  <c r="N72" i="1"/>
  <c r="U72" i="1"/>
  <c r="W72" i="1"/>
  <c r="O73" i="1"/>
  <c r="V73" i="1"/>
  <c r="N73" i="1"/>
  <c r="U73" i="1"/>
  <c r="W73" i="1"/>
  <c r="O74" i="1"/>
  <c r="V74" i="1"/>
  <c r="N74" i="1"/>
  <c r="U74" i="1"/>
  <c r="W74" i="1"/>
  <c r="O75" i="1"/>
  <c r="V75" i="1"/>
  <c r="N75" i="1"/>
  <c r="U75" i="1"/>
  <c r="W75" i="1"/>
  <c r="O76" i="1"/>
  <c r="V76" i="1"/>
  <c r="N76" i="1"/>
  <c r="U76" i="1"/>
  <c r="W76" i="1"/>
  <c r="O77" i="1"/>
  <c r="V77" i="1"/>
  <c r="N77" i="1"/>
  <c r="U77" i="1"/>
  <c r="W77" i="1"/>
  <c r="O78" i="1"/>
  <c r="V78" i="1"/>
  <c r="N78" i="1"/>
  <c r="U78" i="1"/>
  <c r="W78" i="1"/>
  <c r="O79" i="1"/>
  <c r="V79" i="1"/>
  <c r="N79" i="1"/>
  <c r="U79" i="1"/>
  <c r="W79" i="1"/>
  <c r="O80" i="1"/>
  <c r="V80" i="1"/>
  <c r="N80" i="1"/>
  <c r="U80" i="1"/>
  <c r="W80" i="1"/>
  <c r="O81" i="1"/>
  <c r="V81" i="1"/>
  <c r="N81" i="1"/>
  <c r="U81" i="1"/>
  <c r="W81" i="1"/>
  <c r="O82" i="1"/>
  <c r="V82" i="1"/>
  <c r="N82" i="1"/>
  <c r="U82" i="1"/>
  <c r="W82" i="1"/>
  <c r="O83" i="1"/>
  <c r="V83" i="1"/>
  <c r="N83" i="1"/>
  <c r="U83" i="1"/>
  <c r="W83" i="1"/>
  <c r="O84" i="1"/>
  <c r="V84" i="1"/>
  <c r="N84" i="1"/>
  <c r="U84" i="1"/>
  <c r="W84" i="1"/>
  <c r="O85" i="1"/>
  <c r="V85" i="1"/>
  <c r="N85" i="1"/>
  <c r="U85" i="1"/>
  <c r="W85" i="1"/>
  <c r="O86" i="1"/>
  <c r="V86" i="1"/>
  <c r="N86" i="1"/>
  <c r="U86" i="1"/>
  <c r="W86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3" i="1"/>
  <c r="W3" i="1"/>
  <c r="AN5" i="3" l="1"/>
  <c r="P8" i="3"/>
  <c r="AE10" i="3"/>
  <c r="AN12" i="3"/>
  <c r="AN13" i="3"/>
  <c r="P16" i="3"/>
  <c r="AE18" i="3"/>
  <c r="P24" i="3"/>
  <c r="AE26" i="3"/>
  <c r="P32" i="3"/>
  <c r="AE34" i="3"/>
  <c r="AN37" i="3"/>
  <c r="P40" i="3"/>
  <c r="AE42" i="3"/>
  <c r="AN45" i="3"/>
  <c r="P48" i="3"/>
  <c r="AE50" i="3"/>
  <c r="AN53" i="3"/>
  <c r="P56" i="3"/>
  <c r="AE58" i="3"/>
  <c r="AN61" i="3"/>
  <c r="P64" i="3"/>
  <c r="AE66" i="3"/>
  <c r="AE68" i="3"/>
  <c r="AN70" i="3"/>
  <c r="P71" i="3"/>
  <c r="P74" i="3"/>
  <c r="AE76" i="3"/>
  <c r="AN80" i="3"/>
  <c r="P81" i="3"/>
  <c r="AN85" i="3"/>
  <c r="AQ80" i="3"/>
  <c r="P10" i="3"/>
  <c r="P18" i="3"/>
  <c r="P26" i="3"/>
  <c r="P34" i="3"/>
  <c r="P42" i="3"/>
  <c r="P50" i="3"/>
  <c r="P58" i="3"/>
  <c r="P66" i="3"/>
  <c r="P76" i="3"/>
  <c r="P4" i="3"/>
  <c r="AE6" i="3"/>
  <c r="AN9" i="3"/>
  <c r="P12" i="3"/>
  <c r="AE14" i="3"/>
  <c r="AN17" i="3"/>
  <c r="P20" i="3"/>
  <c r="AE22" i="3"/>
  <c r="AN25" i="3"/>
  <c r="AN26" i="3"/>
  <c r="P28" i="3"/>
  <c r="AE30" i="3"/>
  <c r="AN32" i="3"/>
  <c r="P36" i="3"/>
  <c r="AE38" i="3"/>
  <c r="AN41" i="3"/>
  <c r="P44" i="3"/>
  <c r="AE46" i="3"/>
  <c r="P52" i="3"/>
  <c r="AE54" i="3"/>
  <c r="AN56" i="3"/>
  <c r="AN57" i="3"/>
  <c r="P60" i="3"/>
  <c r="AE62" i="3"/>
  <c r="AN65" i="3"/>
  <c r="P70" i="3"/>
  <c r="AE72" i="3"/>
  <c r="AN74" i="3"/>
  <c r="P75" i="3"/>
  <c r="P78" i="3"/>
  <c r="AN82" i="3"/>
  <c r="P83" i="3"/>
  <c r="P84" i="3"/>
  <c r="P68" i="3"/>
  <c r="AN19" i="3"/>
  <c r="AN51" i="3"/>
  <c r="AN31" i="3"/>
  <c r="AN47" i="3"/>
  <c r="AN63" i="3"/>
  <c r="AN79" i="3"/>
  <c r="AN35" i="3"/>
  <c r="AQ81" i="3"/>
  <c r="AE81" i="3"/>
  <c r="AM59" i="3"/>
  <c r="AN59" i="3" s="1"/>
  <c r="AM27" i="3"/>
  <c r="AE3" i="3"/>
  <c r="AE5" i="3"/>
  <c r="AE7" i="3"/>
  <c r="AE11" i="3"/>
  <c r="AE15" i="3"/>
  <c r="AE17" i="3"/>
  <c r="AE19" i="3"/>
  <c r="AE21" i="3"/>
  <c r="AE23" i="3"/>
  <c r="AE25" i="3"/>
  <c r="AE27" i="3"/>
  <c r="AE29" i="3"/>
  <c r="AE31" i="3"/>
  <c r="AE33" i="3"/>
  <c r="AE35" i="3"/>
  <c r="AE37" i="3"/>
  <c r="AE39" i="3"/>
  <c r="AE41" i="3"/>
  <c r="AE43" i="3"/>
  <c r="AE45" i="3"/>
  <c r="AE47" i="3"/>
  <c r="AE49" i="3"/>
  <c r="AE51" i="3"/>
  <c r="AE53" i="3"/>
  <c r="AE55" i="3"/>
  <c r="AE57" i="3"/>
  <c r="AE59" i="3"/>
  <c r="AE61" i="3"/>
  <c r="AE63" i="3"/>
  <c r="AE65" i="3"/>
  <c r="AE67" i="3"/>
  <c r="AE69" i="3"/>
  <c r="AE71" i="3"/>
  <c r="AE73" i="3"/>
  <c r="AE75" i="3"/>
  <c r="P79" i="3"/>
  <c r="AE79" i="3"/>
  <c r="AQ79" i="3"/>
  <c r="P82" i="3"/>
  <c r="AL83" i="3"/>
  <c r="AN83" i="3" s="1"/>
  <c r="AM3" i="3"/>
  <c r="AN3" i="3" s="1"/>
  <c r="AM71" i="3"/>
  <c r="AN71" i="3" s="1"/>
  <c r="AM55" i="3"/>
  <c r="AM39" i="3"/>
  <c r="AN39" i="3" s="1"/>
  <c r="AM23" i="3"/>
  <c r="AN23" i="3" s="1"/>
  <c r="AM7" i="3"/>
  <c r="AN7" i="3" s="1"/>
  <c r="AM75" i="3"/>
  <c r="AN75" i="3" s="1"/>
  <c r="AM43" i="3"/>
  <c r="AM11" i="3"/>
  <c r="AE9" i="3"/>
  <c r="AE13" i="3"/>
  <c r="AN4" i="3"/>
  <c r="P5" i="3"/>
  <c r="AN6" i="3"/>
  <c r="AN8" i="3"/>
  <c r="P9" i="3"/>
  <c r="AN10" i="3"/>
  <c r="P13" i="3"/>
  <c r="P15" i="3"/>
  <c r="P17" i="3"/>
  <c r="P19" i="3"/>
  <c r="AN20" i="3"/>
  <c r="P21" i="3"/>
  <c r="AN24" i="3"/>
  <c r="P25" i="3"/>
  <c r="AN28" i="3"/>
  <c r="P29" i="3"/>
  <c r="AN30" i="3"/>
  <c r="P31" i="3"/>
  <c r="P33" i="3"/>
  <c r="AN34" i="3"/>
  <c r="P35" i="3"/>
  <c r="AN36" i="3"/>
  <c r="P37" i="3"/>
  <c r="AN38" i="3"/>
  <c r="AN40" i="3"/>
  <c r="P41" i="3"/>
  <c r="AN42" i="3"/>
  <c r="AN44" i="3"/>
  <c r="P45" i="3"/>
  <c r="P47" i="3"/>
  <c r="AN48" i="3"/>
  <c r="P49" i="3"/>
  <c r="AN50" i="3"/>
  <c r="P51" i="3"/>
  <c r="AN52" i="3"/>
  <c r="P53" i="3"/>
  <c r="AN54" i="3"/>
  <c r="P57" i="3"/>
  <c r="AN58" i="3"/>
  <c r="P61" i="3"/>
  <c r="AN62" i="3"/>
  <c r="P63" i="3"/>
  <c r="P65" i="3"/>
  <c r="AN66" i="3"/>
  <c r="P67" i="3"/>
  <c r="P69" i="3"/>
  <c r="AN72" i="3"/>
  <c r="P73" i="3"/>
  <c r="AN76" i="3"/>
  <c r="P77" i="3"/>
  <c r="AQ77" i="3"/>
  <c r="AE77" i="3"/>
  <c r="P80" i="3"/>
  <c r="AN81" i="3"/>
  <c r="AN84" i="3"/>
  <c r="P85" i="3"/>
  <c r="AE83" i="3"/>
  <c r="AQ83" i="3"/>
  <c r="AE86" i="3"/>
  <c r="AE85" i="3"/>
</calcChain>
</file>

<file path=xl/sharedStrings.xml><?xml version="1.0" encoding="utf-8"?>
<sst xmlns="http://schemas.openxmlformats.org/spreadsheetml/2006/main" count="920" uniqueCount="170">
  <si>
    <t>Community</t>
  </si>
  <si>
    <t>State</t>
  </si>
  <si>
    <t>City Size</t>
  </si>
  <si>
    <t>Anchorage</t>
  </si>
  <si>
    <t>AK</t>
  </si>
  <si>
    <t>msc</t>
  </si>
  <si>
    <t>Montgomery</t>
  </si>
  <si>
    <t>AL</t>
  </si>
  <si>
    <t>NEW</t>
  </si>
  <si>
    <t>Little Rock</t>
  </si>
  <si>
    <t>AR</t>
  </si>
  <si>
    <t>Mesa</t>
  </si>
  <si>
    <t>AZ</t>
  </si>
  <si>
    <t>lg</t>
  </si>
  <si>
    <t>Phoenix AZ</t>
  </si>
  <si>
    <t>Tucson</t>
  </si>
  <si>
    <t>Fresno</t>
  </si>
  <si>
    <t>CA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</si>
  <si>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</si>
  <si>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</si>
  <si>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</si>
  <si>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</si>
  <si>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</si>
  <si>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</si>
  <si>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</si>
  <si>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Davis</t>
  </si>
  <si>
    <t>Colorado Springs  </t>
  </si>
  <si>
    <t>CO</t>
  </si>
  <si>
    <t>Denver</t>
  </si>
  <si>
    <t>Boulder</t>
  </si>
  <si>
    <t>Fort Collins</t>
  </si>
  <si>
    <t>Bridgeport</t>
  </si>
  <si>
    <t>CT</t>
  </si>
  <si>
    <t>Washington DC</t>
  </si>
  <si>
    <t>DC</t>
  </si>
  <si>
    <t>Wilmington</t>
  </si>
  <si>
    <t>DE</t>
  </si>
  <si>
    <t>Jacksonville</t>
  </si>
  <si>
    <t>FL</t>
  </si>
  <si>
    <t>Miami</t>
  </si>
  <si>
    <t>Atlanta</t>
  </si>
  <si>
    <t>GA</t>
  </si>
  <si>
    <t>Honolulu</t>
  </si>
  <si>
    <t>HI</t>
  </si>
  <si>
    <t>Des Moines</t>
  </si>
  <si>
    <t>IA</t>
  </si>
  <si>
    <t>Boise</t>
  </si>
  <si>
    <t>ID</t>
  </si>
  <si>
    <t>Chicago</t>
  </si>
  <si>
    <t>IL</t>
  </si>
  <si>
    <t>Indianapolis</t>
  </si>
  <si>
    <t>IN</t>
  </si>
  <si>
    <t>Wichita</t>
  </si>
  <si>
    <t>KS</t>
  </si>
  <si>
    <t>Louisville</t>
  </si>
  <si>
    <t>KY</t>
  </si>
  <si>
    <t>Baton Rouge</t>
  </si>
  <si>
    <t>LA</t>
  </si>
  <si>
    <t>New Orleans</t>
  </si>
  <si>
    <t>Boston</t>
  </si>
  <si>
    <t>MA</t>
  </si>
  <si>
    <t>Baltimore</t>
  </si>
  <si>
    <t>MD</t>
  </si>
  <si>
    <t>Portland, ME</t>
  </si>
  <si>
    <t>ME</t>
  </si>
  <si>
    <t xml:space="preserve">Detroit </t>
  </si>
  <si>
    <t>MI</t>
  </si>
  <si>
    <t>Minneapolis</t>
  </si>
  <si>
    <t>MN</t>
  </si>
  <si>
    <t>St. Louis</t>
  </si>
  <si>
    <t>MO</t>
  </si>
  <si>
    <t>Kansas City</t>
  </si>
  <si>
    <t>Jackson</t>
  </si>
  <si>
    <t>MS</t>
  </si>
  <si>
    <t>Missoula</t>
  </si>
  <si>
    <t>MT</t>
  </si>
  <si>
    <t>Charlotte</t>
  </si>
  <si>
    <t>NC</t>
  </si>
  <si>
    <t>Raleigh</t>
  </si>
  <si>
    <t>Fargo</t>
  </si>
  <si>
    <t>ND</t>
  </si>
  <si>
    <t>Omaha</t>
  </si>
  <si>
    <t>NE</t>
  </si>
  <si>
    <t>Manchester</t>
  </si>
  <si>
    <t>NH</t>
  </si>
  <si>
    <t>Newark</t>
  </si>
  <si>
    <t>NJ</t>
  </si>
  <si>
    <t>Albuquerque</t>
  </si>
  <si>
    <t>NM</t>
  </si>
  <si>
    <t>Las Vegas</t>
  </si>
  <si>
    <t>NV</t>
  </si>
  <si>
    <t>Albany NY</t>
  </si>
  <si>
    <t>NY</t>
  </si>
  <si>
    <t>New York City</t>
  </si>
  <si>
    <t>Cleveland</t>
  </si>
  <si>
    <t>OH</t>
  </si>
  <si>
    <t>Columbus OH</t>
  </si>
  <si>
    <t>Oklahoma City</t>
  </si>
  <si>
    <t>OK</t>
  </si>
  <si>
    <t>Tulsa</t>
  </si>
  <si>
    <t>Eugene</t>
  </si>
  <si>
    <t>OR</t>
  </si>
  <si>
    <t>Portland OR</t>
  </si>
  <si>
    <t>Pittsburgh</t>
  </si>
  <si>
    <t>PA</t>
  </si>
  <si>
    <t>Philadelphia</t>
  </si>
  <si>
    <t>Providence</t>
  </si>
  <si>
    <t>RI</t>
  </si>
  <si>
    <t>Charleston</t>
  </si>
  <si>
    <t>SC </t>
  </si>
  <si>
    <t>Sioux Falls</t>
  </si>
  <si>
    <t>SD</t>
  </si>
  <si>
    <t>Chattanooga</t>
  </si>
  <si>
    <t>TN </t>
  </si>
  <si>
    <t>Memphis</t>
  </si>
  <si>
    <t>Nashville</t>
  </si>
  <si>
    <t>Arlington</t>
  </si>
  <si>
    <t>TX</t>
  </si>
  <si>
    <t>Dallas</t>
  </si>
  <si>
    <t>Austin TX</t>
  </si>
  <si>
    <t>El Paso</t>
  </si>
  <si>
    <t>Fort Worth</t>
  </si>
  <si>
    <t>Houston</t>
  </si>
  <si>
    <t>San Antonio</t>
  </si>
  <si>
    <t>Salt Lake City</t>
  </si>
  <si>
    <t>UT </t>
  </si>
  <si>
    <t>Virginia Beach</t>
  </si>
  <si>
    <t>VA </t>
  </si>
  <si>
    <t>Burlington</t>
  </si>
  <si>
    <t>VT  </t>
  </si>
  <si>
    <t>Bellingham</t>
  </si>
  <si>
    <t>WA </t>
  </si>
  <si>
    <t>Spokane</t>
  </si>
  <si>
    <t>Seattle</t>
  </si>
  <si>
    <t>Milwaukee</t>
  </si>
  <si>
    <t>WI  </t>
  </si>
  <si>
    <t>Madison WI</t>
  </si>
  <si>
    <t>WV</t>
  </si>
  <si>
    <t>Cheyenne</t>
  </si>
  <si>
    <t>WY</t>
  </si>
  <si>
    <t>Avg. 2010-14</t>
  </si>
  <si>
    <t>Avg. 2015-19</t>
  </si>
  <si>
    <t>% Change</t>
  </si>
  <si>
    <t>Bicyclist Fatalaties</t>
  </si>
  <si>
    <t>Total Bicyclist Fatalaties</t>
  </si>
  <si>
    <t>Total Estimate Biked</t>
  </si>
  <si>
    <t>Bicyclist Fatality Rate per 10k People who bike to work (Divided by 5)</t>
  </si>
  <si>
    <t>N/a</t>
  </si>
  <si>
    <t>Total Population (from Census)</t>
  </si>
  <si>
    <t>Total Population Average</t>
  </si>
  <si>
    <t>2015-2019</t>
  </si>
  <si>
    <t>Bicyclist Fatalities as a % of All Traffic Fatalities</t>
  </si>
  <si>
    <t>Change in Bicyclist Fatalities as a % of All Traffic Fatalities</t>
  </si>
  <si>
    <t>Bicyclist Fatalities per 100k Residents</t>
  </si>
  <si>
    <t xml:space="preserve">Total Bicyclist Fatalities </t>
  </si>
  <si>
    <t>n/a</t>
  </si>
  <si>
    <t>Bicyclist Fatalities as a % of All Traffic Fatalities (Avg. 2010-14)</t>
  </si>
  <si>
    <t>Bicyclist Fatalities as a % of All Traffic Fatalities (Avg. 2015-19)</t>
  </si>
  <si>
    <t>Bicyclist Fatalities per 100k Residents (2015-2019)</t>
  </si>
  <si>
    <t>Austin</t>
  </si>
  <si>
    <t>Columbus</t>
  </si>
  <si>
    <t>Madison</t>
  </si>
  <si>
    <t>Phoenix</t>
  </si>
  <si>
    <t>Portland</t>
  </si>
  <si>
    <t>Total fatalities</t>
  </si>
  <si>
    <t>2019 Total Bicyclist Fatalities</t>
  </si>
  <si>
    <t>Total Bicyclist Fatalities</t>
  </si>
  <si>
    <t>Percentage Change in Total Bicyclist Fatalities</t>
  </si>
  <si>
    <t>Bicyclist Fatality rate per 10k People who Walk to Work</t>
  </si>
  <si>
    <t>Percentage Change in Bicyclist Fatality Rate per 10k People who Walk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</si>
</sst>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5" formatCode="0.0"/>
    <numFmt numFmtId="166" formatCode="###,###,###,##0.0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A010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5" fillId="0" borderId="0"/>
    <xf numFmtId="0" fontId="3" fillId="0" borderId="0" applyFill="0" applyProtection="0"/>
    <xf numFmtId="0" fontId="5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Fill="1" applyBorder="1"/>
    <xf numFmtId="0" fontId="6" fillId="0" borderId="1" xfId="3" applyFont="1" applyBorder="1"/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Border="1"/>
    <xf numFmtId="3" fontId="0" fillId="0" borderId="1" xfId="0" applyNumberFormat="1" applyBorder="1" applyAlignment="1" applyProtection="1">
      <alignment horizontal="left" vertical="center" wrapText="1"/>
      <protection locked="0"/>
    </xf>
    <xf numFmtId="0" fontId="4" fillId="0" borderId="1" xfId="5" applyFont="1" applyBorder="1"/>
    <xf numFmtId="0" fontId="0" fillId="0" borderId="1" xfId="0" applyBorder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left" vertical="center" wrapText="1"/>
      <protection locked="0"/>
    </xf>
    <xf numFmtId="3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6" borderId="0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right"/>
    </xf>
    <xf numFmtId="9" fontId="0" fillId="0" borderId="0" xfId="1" applyFont="1"/>
    <xf numFmtId="9" fontId="0" fillId="0" borderId="0" xfId="1" applyFont="1" applyAlignment="1">
      <alignment horizontal="right"/>
    </xf>
    <xf numFmtId="165" fontId="0" fillId="0" borderId="7" xfId="0" applyNumberFormat="1" applyBorder="1"/>
    <xf numFmtId="165" fontId="0" fillId="0" borderId="0" xfId="0" applyNumberFormat="1"/>
    <xf numFmtId="164" fontId="0" fillId="8" borderId="5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9" fontId="0" fillId="0" borderId="1" xfId="1" applyFont="1" applyBorder="1"/>
    <xf numFmtId="165" fontId="0" fillId="0" borderId="1" xfId="0" applyNumberFormat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6" borderId="0" xfId="0" applyFill="1"/>
    <xf numFmtId="166" fontId="0" fillId="0" borderId="0" xfId="0" applyNumberFormat="1"/>
    <xf numFmtId="167" fontId="0" fillId="0" borderId="0" xfId="1" applyNumberFormat="1" applyFont="1"/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7" fontId="0" fillId="0" borderId="1" xfId="1" applyNumberFormat="1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0" fillId="0" borderId="0" xfId="0" applyNumberFormat="1" applyAlignment="1">
      <alignment horizontal="right"/>
    </xf>
    <xf numFmtId="2" fontId="0" fillId="0" borderId="0" xfId="0" applyNumberFormat="1"/>
    <xf numFmtId="167" fontId="0" fillId="0" borderId="1" xfId="1" applyNumberFormat="1" applyFont="1" applyBorder="1" applyAlignment="1">
      <alignment horizontal="right"/>
    </xf>
    <xf numFmtId="2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2" fontId="0" fillId="11" borderId="1" xfId="0" applyNumberFormat="1" applyFill="1" applyBorder="1"/>
    <xf numFmtId="164" fontId="0" fillId="11" borderId="1" xfId="0" applyNumberFormat="1" applyFill="1" applyBorder="1" applyAlignment="1">
      <alignment horizontal="right"/>
    </xf>
    <xf numFmtId="167" fontId="0" fillId="0" borderId="0" xfId="1" applyNumberFormat="1" applyFont="1" applyBorder="1"/>
    <xf numFmtId="167" fontId="0" fillId="0" borderId="1" xfId="0" applyNumberFormat="1" applyBorder="1" applyAlignment="1">
      <alignment horizontal="right"/>
    </xf>
    <xf numFmtId="167" fontId="0" fillId="0" borderId="0" xfId="1" applyNumberFormat="1" applyFont="1" applyBorder="1" applyAlignment="1">
      <alignment horizontal="right"/>
    </xf>
  </cellXfs>
  <cellStyles count="6">
    <cellStyle name="Normal" xfId="0" builtinId="0"/>
    <cellStyle name="Normal 2 2" xfId="4" xr:uid="{206098DB-36F9-5841-8222-6AB013B5E27A}"/>
    <cellStyle name="Normal 2 3" xfId="5" xr:uid="{BBFFDBD9-6930-C745-99BD-0D6A33ED01B4}"/>
    <cellStyle name="Normal 2 3 3" xfId="2" xr:uid="{7EFCD4B4-1A14-714E-BB2F-9917A215AA63}"/>
    <cellStyle name="Normal 5 4" xfId="3" xr:uid="{2323EE7F-BF9B-7847-AA81-E7BAD109546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C28B-F87F-3242-9B0B-C7CD793BE805}">
  <dimension ref="A1:X86"/>
  <sheetViews>
    <sheetView topLeftCell="A58" workbookViewId="0">
      <pane xSplit="1" topLeftCell="H1" activePane="topRight" state="frozen"/>
      <selection pane="topRight" activeCell="O67" sqref="N67:O67"/>
    </sheetView>
  </sheetViews>
  <sheetFormatPr defaultColWidth="11" defaultRowHeight="15.75" x14ac:dyDescent="0.25"/>
  <cols>
    <col min="1" max="1" width="17.5" style="17" customWidth="1"/>
    <col min="2" max="3" width="9.125" style="17"/>
    <col min="14" max="14" width="10.875" style="22"/>
    <col min="17" max="17" width="10.875" style="18"/>
    <col min="18" max="18" width="10.875" style="22"/>
    <col min="19" max="19" width="10.875" style="23"/>
    <col min="21" max="21" width="11.625" style="35" bestFit="1" customWidth="1"/>
    <col min="22" max="22" width="12.625" style="36" bestFit="1" customWidth="1"/>
    <col min="23" max="23" width="10.875" style="33"/>
    <col min="24" max="24" width="10.875" style="22"/>
  </cols>
  <sheetData>
    <row r="1" spans="1:23" ht="66.95" customHeight="1" x14ac:dyDescent="0.25">
      <c r="A1" s="71"/>
      <c r="B1" s="71"/>
      <c r="C1" s="72"/>
      <c r="D1" s="73" t="s">
        <v>143</v>
      </c>
      <c r="E1" s="73"/>
      <c r="F1" s="73"/>
      <c r="G1" s="73"/>
      <c r="H1" s="73"/>
      <c r="I1" s="73"/>
      <c r="J1" s="73"/>
      <c r="K1" s="73"/>
      <c r="L1" s="73"/>
      <c r="M1" s="29"/>
      <c r="N1" s="74" t="s">
        <v>144</v>
      </c>
      <c r="O1" s="74"/>
      <c r="P1" s="75"/>
      <c r="R1" s="76" t="s">
        <v>145</v>
      </c>
      <c r="S1" s="76"/>
      <c r="T1" s="27"/>
      <c r="U1" s="77" t="s">
        <v>146</v>
      </c>
      <c r="V1" s="77"/>
      <c r="W1" s="77"/>
    </row>
    <row r="2" spans="1:23" x14ac:dyDescent="0.25">
      <c r="A2" s="1" t="s">
        <v>0</v>
      </c>
      <c r="B2" s="1" t="s">
        <v>1</v>
      </c>
      <c r="C2" s="1" t="s">
        <v>2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  <c r="L2" s="19">
        <v>2019</v>
      </c>
      <c r="M2" s="30"/>
      <c r="N2" s="19" t="s">
        <v>140</v>
      </c>
      <c r="O2" s="20" t="s">
        <v>141</v>
      </c>
      <c r="P2" s="19" t="s">
        <v>142</v>
      </c>
      <c r="Q2" s="21"/>
      <c r="R2" s="31">
        <v>2019</v>
      </c>
      <c r="S2" s="20">
        <v>2014</v>
      </c>
      <c r="T2" s="28"/>
      <c r="U2" s="19" t="s">
        <v>140</v>
      </c>
      <c r="V2" s="19" t="s">
        <v>141</v>
      </c>
      <c r="W2" s="31" t="s">
        <v>142</v>
      </c>
    </row>
    <row r="3" spans="1:23" x14ac:dyDescent="0.25">
      <c r="A3" s="10" t="s">
        <v>91</v>
      </c>
      <c r="B3" s="8" t="s">
        <v>92</v>
      </c>
      <c r="C3" s="4" t="s">
        <v>5</v>
      </c>
      <c r="D3" s="32">
        <v>0</v>
      </c>
      <c r="E3" s="32">
        <v>1</v>
      </c>
      <c r="F3" s="32">
        <v>0</v>
      </c>
      <c r="G3" s="32">
        <v>0</v>
      </c>
      <c r="H3" s="32">
        <v>0</v>
      </c>
      <c r="I3" s="32">
        <v>0</v>
      </c>
      <c r="J3" s="32">
        <v>2</v>
      </c>
      <c r="K3" s="32">
        <v>0</v>
      </c>
      <c r="L3" s="32">
        <v>0</v>
      </c>
      <c r="N3" s="22">
        <f>AVERAGE(D3:G3)</f>
        <v>0.25</v>
      </c>
      <c r="O3">
        <f>AVERAGE(H3:L3)</f>
        <v>0.4</v>
      </c>
      <c r="P3" s="33">
        <f>(O3-N3)/N3</f>
        <v>0.60000000000000009</v>
      </c>
      <c r="R3" s="22">
        <v>598</v>
      </c>
      <c r="S3" s="23">
        <v>347</v>
      </c>
      <c r="U3" s="35">
        <f>((N3/S3)/5)*10000</f>
        <v>1.4409221902017288</v>
      </c>
      <c r="V3" s="36">
        <f>((O3/R3)/5)*10000</f>
        <v>1.3377926421404684</v>
      </c>
      <c r="W3" s="33">
        <f>(V3-U3)/U3</f>
        <v>-7.1571906354514728E-2</v>
      </c>
    </row>
    <row r="4" spans="1:23" x14ac:dyDescent="0.25">
      <c r="A4" s="10" t="s">
        <v>87</v>
      </c>
      <c r="B4" s="11" t="s">
        <v>88</v>
      </c>
      <c r="C4" s="9" t="s">
        <v>13</v>
      </c>
      <c r="D4" s="32">
        <v>2</v>
      </c>
      <c r="E4" s="32">
        <v>3</v>
      </c>
      <c r="F4" s="32">
        <v>1</v>
      </c>
      <c r="G4" s="32">
        <v>1</v>
      </c>
      <c r="H4" s="32">
        <v>5</v>
      </c>
      <c r="I4" s="32">
        <v>1</v>
      </c>
      <c r="J4" s="32">
        <v>2</v>
      </c>
      <c r="K4" s="32">
        <v>7</v>
      </c>
      <c r="L4" s="32">
        <v>4</v>
      </c>
      <c r="N4" s="22">
        <f t="shared" ref="N4:N67" si="0">AVERAGE(D4:G4)</f>
        <v>1.75</v>
      </c>
      <c r="O4">
        <f t="shared" ref="O4:O67" si="1">AVERAGE(H4:L4)</f>
        <v>3.8</v>
      </c>
      <c r="P4" s="33">
        <f t="shared" ref="P4:P67" si="2">(O4-N4)/N4</f>
        <v>1.1714285714285713</v>
      </c>
      <c r="R4" s="22">
        <v>3012</v>
      </c>
      <c r="S4" s="23">
        <v>3568</v>
      </c>
      <c r="U4" s="35">
        <f t="shared" ref="U4:U67" si="3">((N4/S4)/5)*10000</f>
        <v>0.98094170403587444</v>
      </c>
      <c r="V4" s="36">
        <f t="shared" ref="V4:V67" si="4">((O4/R4)/5)*10000</f>
        <v>2.5232403718459491</v>
      </c>
      <c r="W4" s="33">
        <f t="shared" ref="W4:W67" si="5">(V4-U4)/U4</f>
        <v>1.5722633276418132</v>
      </c>
    </row>
    <row r="5" spans="1:23" x14ac:dyDescent="0.25">
      <c r="A5" s="2" t="s">
        <v>3</v>
      </c>
      <c r="B5" s="3" t="s">
        <v>4</v>
      </c>
      <c r="C5" s="4" t="s">
        <v>5</v>
      </c>
      <c r="D5" s="32">
        <v>2</v>
      </c>
      <c r="E5" s="32">
        <v>0</v>
      </c>
      <c r="F5" s="32">
        <v>1</v>
      </c>
      <c r="G5" s="32">
        <v>2</v>
      </c>
      <c r="H5" s="32">
        <v>0</v>
      </c>
      <c r="I5" s="32">
        <v>0</v>
      </c>
      <c r="J5" s="32">
        <v>0</v>
      </c>
      <c r="K5" s="32">
        <v>0</v>
      </c>
      <c r="L5" s="32">
        <v>1</v>
      </c>
      <c r="N5" s="22">
        <f t="shared" si="0"/>
        <v>1.25</v>
      </c>
      <c r="O5">
        <f t="shared" si="1"/>
        <v>0.2</v>
      </c>
      <c r="P5" s="33">
        <f t="shared" si="2"/>
        <v>-0.84000000000000008</v>
      </c>
      <c r="R5" s="22">
        <v>1917</v>
      </c>
      <c r="S5" s="23">
        <v>1966</v>
      </c>
      <c r="U5" s="35">
        <f t="shared" si="3"/>
        <v>1.2716174974567649</v>
      </c>
      <c r="V5" s="36">
        <f t="shared" si="4"/>
        <v>0.20865936358894105</v>
      </c>
      <c r="W5" s="33">
        <f t="shared" si="5"/>
        <v>-0.83591027647365668</v>
      </c>
    </row>
    <row r="6" spans="1:23" x14ac:dyDescent="0.25">
      <c r="A6" s="2" t="s">
        <v>116</v>
      </c>
      <c r="B6" s="3" t="s">
        <v>117</v>
      </c>
      <c r="C6" s="9" t="s">
        <v>13</v>
      </c>
      <c r="D6" s="32">
        <v>0</v>
      </c>
      <c r="E6" s="32">
        <v>0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0</v>
      </c>
      <c r="L6" s="32">
        <v>0</v>
      </c>
      <c r="N6" s="22">
        <f t="shared" si="0"/>
        <v>0.5</v>
      </c>
      <c r="O6">
        <f t="shared" si="1"/>
        <v>0.6</v>
      </c>
      <c r="P6" s="33">
        <f t="shared" si="2"/>
        <v>0.19999999999999996</v>
      </c>
      <c r="R6" s="22">
        <v>360</v>
      </c>
      <c r="S6" s="23">
        <v>335</v>
      </c>
      <c r="U6" s="35">
        <f t="shared" si="3"/>
        <v>2.9850746268656718</v>
      </c>
      <c r="V6" s="36">
        <f t="shared" si="4"/>
        <v>3.333333333333333</v>
      </c>
      <c r="W6" s="33">
        <f t="shared" si="5"/>
        <v>0.1166666666666665</v>
      </c>
    </row>
    <row r="7" spans="1:23" x14ac:dyDescent="0.25">
      <c r="A7" s="2" t="s">
        <v>40</v>
      </c>
      <c r="B7" s="3" t="s">
        <v>41</v>
      </c>
      <c r="C7" s="9" t="s">
        <v>13</v>
      </c>
      <c r="D7" s="32">
        <v>0</v>
      </c>
      <c r="E7" s="32">
        <v>1</v>
      </c>
      <c r="F7" s="32">
        <v>0</v>
      </c>
      <c r="G7" s="32">
        <v>1</v>
      </c>
      <c r="H7" s="32">
        <v>0</v>
      </c>
      <c r="I7" s="32">
        <v>1</v>
      </c>
      <c r="J7" s="32">
        <v>1</v>
      </c>
      <c r="K7" s="32">
        <v>2</v>
      </c>
      <c r="L7" s="32">
        <v>2</v>
      </c>
      <c r="N7" s="22">
        <f t="shared" si="0"/>
        <v>0.5</v>
      </c>
      <c r="O7">
        <f t="shared" si="1"/>
        <v>1.2</v>
      </c>
      <c r="P7" s="33">
        <f t="shared" si="2"/>
        <v>1.4</v>
      </c>
      <c r="R7" s="22">
        <v>2671</v>
      </c>
      <c r="S7" s="23">
        <v>1709</v>
      </c>
      <c r="U7" s="35">
        <f t="shared" si="3"/>
        <v>0.58513750731421887</v>
      </c>
      <c r="V7" s="36">
        <f t="shared" si="4"/>
        <v>0.89853987270685132</v>
      </c>
      <c r="W7" s="33">
        <f t="shared" si="5"/>
        <v>0.53560464245600881</v>
      </c>
    </row>
    <row r="8" spans="1:23" x14ac:dyDescent="0.25">
      <c r="A8" s="10" t="s">
        <v>119</v>
      </c>
      <c r="B8" s="3" t="s">
        <v>117</v>
      </c>
      <c r="C8" s="9" t="s">
        <v>13</v>
      </c>
      <c r="D8" s="32">
        <v>1</v>
      </c>
      <c r="E8" s="32">
        <v>3</v>
      </c>
      <c r="F8" s="32">
        <v>1</v>
      </c>
      <c r="G8" s="32">
        <v>0</v>
      </c>
      <c r="H8" s="32">
        <v>2</v>
      </c>
      <c r="I8" s="32">
        <v>2</v>
      </c>
      <c r="J8" s="32">
        <v>5</v>
      </c>
      <c r="K8" s="32">
        <v>1</v>
      </c>
      <c r="L8" s="32">
        <v>3</v>
      </c>
      <c r="N8" s="22">
        <f t="shared" si="0"/>
        <v>1.25</v>
      </c>
      <c r="O8">
        <f t="shared" si="1"/>
        <v>2.6</v>
      </c>
      <c r="P8" s="33">
        <f t="shared" si="2"/>
        <v>1.08</v>
      </c>
      <c r="R8" s="22">
        <v>6979</v>
      </c>
      <c r="S8" s="23">
        <v>6629</v>
      </c>
      <c r="U8" s="35">
        <f t="shared" si="3"/>
        <v>0.37713078895761049</v>
      </c>
      <c r="V8" s="36">
        <f t="shared" si="4"/>
        <v>0.74509242011749532</v>
      </c>
      <c r="W8" s="33">
        <f t="shared" si="5"/>
        <v>0.97568706118355064</v>
      </c>
    </row>
    <row r="9" spans="1:23" x14ac:dyDescent="0.25">
      <c r="A9" s="10" t="s">
        <v>61</v>
      </c>
      <c r="B9" s="8" t="s">
        <v>62</v>
      </c>
      <c r="C9" s="9" t="s">
        <v>13</v>
      </c>
      <c r="D9" s="32">
        <v>0</v>
      </c>
      <c r="E9" s="32">
        <v>2</v>
      </c>
      <c r="F9" s="32">
        <v>0</v>
      </c>
      <c r="G9" s="32">
        <v>1</v>
      </c>
      <c r="H9" s="32">
        <v>1</v>
      </c>
      <c r="I9" s="32">
        <v>1</v>
      </c>
      <c r="J9" s="32">
        <v>1</v>
      </c>
      <c r="K9" s="32">
        <v>0</v>
      </c>
      <c r="L9" s="32">
        <v>2</v>
      </c>
      <c r="N9" s="22">
        <f t="shared" si="0"/>
        <v>0.75</v>
      </c>
      <c r="O9">
        <f t="shared" si="1"/>
        <v>1</v>
      </c>
      <c r="P9" s="33">
        <f t="shared" si="2"/>
        <v>0.33333333333333331</v>
      </c>
      <c r="R9" s="22">
        <v>2590</v>
      </c>
      <c r="S9" s="23">
        <v>2161</v>
      </c>
      <c r="U9" s="35">
        <f t="shared" si="3"/>
        <v>0.69412309116149928</v>
      </c>
      <c r="V9" s="36">
        <f t="shared" si="4"/>
        <v>0.77220077220077221</v>
      </c>
      <c r="W9" s="33">
        <f t="shared" si="5"/>
        <v>0.11248391248391254</v>
      </c>
    </row>
    <row r="10" spans="1:23" x14ac:dyDescent="0.25">
      <c r="A10" s="10" t="s">
        <v>56</v>
      </c>
      <c r="B10" s="8" t="s">
        <v>57</v>
      </c>
      <c r="C10" s="4" t="s">
        <v>5</v>
      </c>
      <c r="D10" s="32">
        <v>0</v>
      </c>
      <c r="E10" s="32">
        <v>5</v>
      </c>
      <c r="F10" s="32">
        <v>0</v>
      </c>
      <c r="G10" s="32">
        <v>1</v>
      </c>
      <c r="H10" s="32">
        <v>4</v>
      </c>
      <c r="I10" s="32">
        <v>2</v>
      </c>
      <c r="J10" s="32">
        <v>2</v>
      </c>
      <c r="K10" s="32">
        <v>3</v>
      </c>
      <c r="L10" s="32">
        <v>5</v>
      </c>
      <c r="N10" s="22">
        <f t="shared" si="0"/>
        <v>1.5</v>
      </c>
      <c r="O10">
        <f t="shared" si="1"/>
        <v>3.2</v>
      </c>
      <c r="P10" s="33">
        <f t="shared" si="2"/>
        <v>1.1333333333333335</v>
      </c>
      <c r="R10" s="22">
        <v>580</v>
      </c>
      <c r="S10" s="23">
        <v>671</v>
      </c>
      <c r="U10" s="35">
        <f t="shared" si="3"/>
        <v>4.4709388971684056</v>
      </c>
      <c r="V10" s="36">
        <f t="shared" si="4"/>
        <v>11.03448275862069</v>
      </c>
      <c r="W10" s="33">
        <f t="shared" si="5"/>
        <v>1.4680459770114942</v>
      </c>
    </row>
    <row r="11" spans="1:23" x14ac:dyDescent="0.25">
      <c r="A11" s="10" t="s">
        <v>130</v>
      </c>
      <c r="B11" s="8" t="s">
        <v>131</v>
      </c>
      <c r="C11" s="4" t="s">
        <v>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2</v>
      </c>
      <c r="K11" s="32">
        <v>0</v>
      </c>
      <c r="L11" s="32">
        <v>0</v>
      </c>
      <c r="N11" s="22">
        <f t="shared" si="0"/>
        <v>0</v>
      </c>
      <c r="O11">
        <f t="shared" si="1"/>
        <v>0.6</v>
      </c>
      <c r="P11" s="33" t="e">
        <f t="shared" si="2"/>
        <v>#DIV/0!</v>
      </c>
      <c r="R11" s="22">
        <v>1738</v>
      </c>
      <c r="S11" s="23">
        <v>1432</v>
      </c>
      <c r="U11" s="35">
        <f t="shared" si="3"/>
        <v>0</v>
      </c>
      <c r="V11" s="36">
        <f t="shared" si="4"/>
        <v>0.69044879171461448</v>
      </c>
      <c r="W11" s="33" t="e">
        <f>(V11-U11)/U11</f>
        <v>#DIV/0!</v>
      </c>
    </row>
    <row r="12" spans="1:23" x14ac:dyDescent="0.25">
      <c r="A12" s="12" t="s">
        <v>46</v>
      </c>
      <c r="B12" s="8" t="s">
        <v>47</v>
      </c>
      <c r="C12" s="6" t="s">
        <v>8</v>
      </c>
      <c r="D12" s="32">
        <v>0</v>
      </c>
      <c r="E12" s="32">
        <v>0</v>
      </c>
      <c r="F12" s="32">
        <v>2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N12" s="22">
        <f t="shared" si="0"/>
        <v>0.75</v>
      </c>
      <c r="O12">
        <f t="shared" si="1"/>
        <v>0.2</v>
      </c>
      <c r="P12" s="33">
        <f t="shared" si="2"/>
        <v>-0.73333333333333339</v>
      </c>
      <c r="R12" s="22">
        <v>3293</v>
      </c>
      <c r="S12" s="23">
        <v>3134</v>
      </c>
      <c r="U12" s="35">
        <f t="shared" si="3"/>
        <v>0.47862156987874921</v>
      </c>
      <c r="V12" s="36">
        <f t="shared" si="4"/>
        <v>0.12146978439113271</v>
      </c>
      <c r="W12" s="33">
        <f t="shared" si="5"/>
        <v>-0.74620913047879345</v>
      </c>
    </row>
    <row r="13" spans="1:23" x14ac:dyDescent="0.25">
      <c r="A13" s="10" t="s">
        <v>59</v>
      </c>
      <c r="B13" s="8" t="s">
        <v>60</v>
      </c>
      <c r="C13" s="9" t="s">
        <v>13</v>
      </c>
      <c r="D13" s="32">
        <v>1</v>
      </c>
      <c r="E13" s="32">
        <v>5</v>
      </c>
      <c r="F13" s="32">
        <v>1</v>
      </c>
      <c r="G13" s="32">
        <v>1</v>
      </c>
      <c r="H13" s="32">
        <v>3</v>
      </c>
      <c r="I13" s="32">
        <v>0</v>
      </c>
      <c r="J13" s="32">
        <v>2</v>
      </c>
      <c r="K13" s="32">
        <v>0</v>
      </c>
      <c r="L13" s="32">
        <v>1</v>
      </c>
      <c r="N13" s="22">
        <f t="shared" si="0"/>
        <v>2</v>
      </c>
      <c r="O13">
        <f t="shared" si="1"/>
        <v>1.2</v>
      </c>
      <c r="P13" s="33">
        <f t="shared" si="2"/>
        <v>-0.4</v>
      </c>
      <c r="R13" s="22">
        <v>8495</v>
      </c>
      <c r="S13" s="23">
        <v>6339</v>
      </c>
      <c r="U13" s="35">
        <f t="shared" si="3"/>
        <v>0.63101435557658936</v>
      </c>
      <c r="V13" s="36">
        <f t="shared" si="4"/>
        <v>0.28251912889935255</v>
      </c>
      <c r="W13" s="33">
        <f t="shared" si="5"/>
        <v>-0.55227781047675106</v>
      </c>
    </row>
    <row r="14" spans="1:23" x14ac:dyDescent="0.25">
      <c r="A14" s="10" t="s">
        <v>29</v>
      </c>
      <c r="B14" s="8" t="s">
        <v>27</v>
      </c>
      <c r="C14" s="4" t="s">
        <v>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N14" s="22">
        <f t="shared" si="0"/>
        <v>0</v>
      </c>
      <c r="O14">
        <f t="shared" si="1"/>
        <v>0.2</v>
      </c>
      <c r="P14" s="33" t="e">
        <f t="shared" si="2"/>
        <v>#DIV/0!</v>
      </c>
      <c r="R14" s="22">
        <v>5784</v>
      </c>
      <c r="S14" s="23">
        <v>5515</v>
      </c>
      <c r="U14" s="35">
        <f t="shared" si="3"/>
        <v>0</v>
      </c>
      <c r="V14" s="36">
        <f t="shared" si="4"/>
        <v>6.9156293222683268E-2</v>
      </c>
      <c r="W14" s="33" t="e">
        <f t="shared" si="5"/>
        <v>#DIV/0!</v>
      </c>
    </row>
    <row r="15" spans="1:23" x14ac:dyDescent="0.25">
      <c r="A15" s="5" t="s">
        <v>31</v>
      </c>
      <c r="B15" s="3" t="s">
        <v>32</v>
      </c>
      <c r="C15" s="6" t="s">
        <v>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N15" s="22">
        <f t="shared" si="0"/>
        <v>0</v>
      </c>
      <c r="O15">
        <f t="shared" si="1"/>
        <v>0</v>
      </c>
      <c r="P15" s="33" t="e">
        <f t="shared" si="2"/>
        <v>#DIV/0!</v>
      </c>
      <c r="R15" s="22">
        <v>55</v>
      </c>
      <c r="S15" s="23">
        <v>361</v>
      </c>
      <c r="U15" s="35">
        <f t="shared" si="3"/>
        <v>0</v>
      </c>
      <c r="V15" s="36">
        <f t="shared" si="4"/>
        <v>0</v>
      </c>
      <c r="W15" s="33" t="e">
        <f t="shared" si="5"/>
        <v>#DIV/0!</v>
      </c>
    </row>
    <row r="16" spans="1:23" x14ac:dyDescent="0.25">
      <c r="A16" s="10" t="s">
        <v>128</v>
      </c>
      <c r="B16" s="8" t="s">
        <v>129</v>
      </c>
      <c r="C16" s="4" t="s">
        <v>5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N16" s="22">
        <f>AVERAGE(D16:L16)</f>
        <v>0</v>
      </c>
      <c r="O16">
        <f t="shared" si="1"/>
        <v>0</v>
      </c>
      <c r="P16" s="33" t="e">
        <f t="shared" si="2"/>
        <v>#DIV/0!</v>
      </c>
      <c r="R16" s="25">
        <v>1298</v>
      </c>
      <c r="S16" s="26">
        <v>1245</v>
      </c>
      <c r="T16" s="24"/>
      <c r="U16" s="35">
        <f t="shared" si="3"/>
        <v>0</v>
      </c>
      <c r="V16" s="36">
        <f t="shared" si="4"/>
        <v>0</v>
      </c>
      <c r="W16" s="33" t="e">
        <f t="shared" si="5"/>
        <v>#DIV/0!</v>
      </c>
    </row>
    <row r="17" spans="1:23" x14ac:dyDescent="0.25">
      <c r="A17" s="10" t="s">
        <v>108</v>
      </c>
      <c r="B17" s="8" t="s">
        <v>109</v>
      </c>
      <c r="C17" s="4" t="s">
        <v>5</v>
      </c>
      <c r="D17" s="32">
        <v>2</v>
      </c>
      <c r="E17" s="32">
        <v>2</v>
      </c>
      <c r="F17" s="32">
        <v>0</v>
      </c>
      <c r="G17" s="32">
        <v>1</v>
      </c>
      <c r="H17" s="32">
        <v>2</v>
      </c>
      <c r="I17" s="32">
        <v>1</v>
      </c>
      <c r="J17" s="32">
        <v>0</v>
      </c>
      <c r="K17" s="32">
        <v>1</v>
      </c>
      <c r="L17" s="32">
        <v>3</v>
      </c>
      <c r="N17" s="22">
        <f t="shared" si="0"/>
        <v>1.25</v>
      </c>
      <c r="O17">
        <f t="shared" si="1"/>
        <v>1.4</v>
      </c>
      <c r="P17" s="33">
        <f t="shared" si="2"/>
        <v>0.11999999999999993</v>
      </c>
      <c r="R17" s="22">
        <v>1764</v>
      </c>
      <c r="S17" s="23">
        <v>1726</v>
      </c>
      <c r="U17" s="35">
        <f t="shared" si="3"/>
        <v>1.4484356894553883</v>
      </c>
      <c r="V17" s="36">
        <f t="shared" si="4"/>
        <v>1.5873015873015872</v>
      </c>
      <c r="W17" s="33">
        <f t="shared" si="5"/>
        <v>9.5873015873015763E-2</v>
      </c>
    </row>
    <row r="18" spans="1:23" x14ac:dyDescent="0.25">
      <c r="A18" s="10" t="s">
        <v>108</v>
      </c>
      <c r="B18" s="8" t="s">
        <v>137</v>
      </c>
      <c r="C18" s="6" t="s">
        <v>8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0</v>
      </c>
      <c r="L18" s="32">
        <v>0</v>
      </c>
      <c r="N18" s="22">
        <f t="shared" si="0"/>
        <v>0</v>
      </c>
      <c r="O18">
        <f t="shared" si="1"/>
        <v>0.2</v>
      </c>
      <c r="P18" s="33" t="e">
        <f t="shared" si="2"/>
        <v>#DIV/0!</v>
      </c>
      <c r="R18" s="25">
        <v>37</v>
      </c>
      <c r="S18" s="26">
        <v>97</v>
      </c>
      <c r="T18" s="24"/>
      <c r="U18" s="35">
        <f t="shared" si="3"/>
        <v>0</v>
      </c>
      <c r="V18" s="36">
        <f t="shared" si="4"/>
        <v>10.810810810810811</v>
      </c>
      <c r="W18" s="33" t="e">
        <f t="shared" si="5"/>
        <v>#DIV/0!</v>
      </c>
    </row>
    <row r="19" spans="1:23" x14ac:dyDescent="0.25">
      <c r="A19" s="10" t="s">
        <v>76</v>
      </c>
      <c r="B19" s="11" t="s">
        <v>77</v>
      </c>
      <c r="C19" s="9" t="s">
        <v>13</v>
      </c>
      <c r="D19" s="32">
        <v>0</v>
      </c>
      <c r="E19" s="32">
        <v>1</v>
      </c>
      <c r="F19" s="32">
        <v>2</v>
      </c>
      <c r="G19" s="32">
        <v>1</v>
      </c>
      <c r="H19" s="32">
        <v>2</v>
      </c>
      <c r="I19" s="32">
        <v>1</v>
      </c>
      <c r="J19" s="32">
        <v>5</v>
      </c>
      <c r="K19" s="32">
        <v>3</v>
      </c>
      <c r="L19" s="32">
        <v>0</v>
      </c>
      <c r="N19" s="22">
        <f t="shared" si="0"/>
        <v>1</v>
      </c>
      <c r="O19">
        <f t="shared" si="1"/>
        <v>2.2000000000000002</v>
      </c>
      <c r="P19" s="33">
        <f t="shared" si="2"/>
        <v>1.2000000000000002</v>
      </c>
      <c r="R19" s="22">
        <v>639</v>
      </c>
      <c r="S19" s="23">
        <v>1071</v>
      </c>
      <c r="U19" s="35">
        <f t="shared" si="3"/>
        <v>1.8674136321195147</v>
      </c>
      <c r="V19" s="36">
        <f t="shared" si="4"/>
        <v>6.8857589984350556</v>
      </c>
      <c r="W19" s="33">
        <f t="shared" si="5"/>
        <v>2.6873239436619718</v>
      </c>
    </row>
    <row r="20" spans="1:23" x14ac:dyDescent="0.25">
      <c r="A20" s="10" t="s">
        <v>112</v>
      </c>
      <c r="B20" s="8" t="s">
        <v>113</v>
      </c>
      <c r="C20" s="4" t="s">
        <v>5</v>
      </c>
      <c r="D20" s="32">
        <v>1</v>
      </c>
      <c r="E20" s="32">
        <v>0</v>
      </c>
      <c r="F20" s="32">
        <v>1</v>
      </c>
      <c r="G20" s="32">
        <v>0</v>
      </c>
      <c r="H20" s="32">
        <v>1</v>
      </c>
      <c r="I20" s="32">
        <v>1</v>
      </c>
      <c r="J20" s="32">
        <v>0</v>
      </c>
      <c r="K20" s="32">
        <v>0</v>
      </c>
      <c r="L20" s="32">
        <v>1</v>
      </c>
      <c r="N20" s="22">
        <f t="shared" si="0"/>
        <v>0.5</v>
      </c>
      <c r="O20">
        <f t="shared" si="1"/>
        <v>0.6</v>
      </c>
      <c r="P20" s="33">
        <f t="shared" si="2"/>
        <v>0.19999999999999996</v>
      </c>
      <c r="R20" s="22">
        <v>406</v>
      </c>
      <c r="S20" s="23">
        <v>326</v>
      </c>
      <c r="U20" s="35">
        <f t="shared" si="3"/>
        <v>3.0674846625766872</v>
      </c>
      <c r="V20" s="36">
        <f t="shared" si="4"/>
        <v>2.9556650246305418</v>
      </c>
      <c r="W20" s="33">
        <f t="shared" si="5"/>
        <v>-3.6453201970443383E-2</v>
      </c>
    </row>
    <row r="21" spans="1:23" x14ac:dyDescent="0.25">
      <c r="A21" s="16" t="s">
        <v>138</v>
      </c>
      <c r="B21" s="16" t="s">
        <v>139</v>
      </c>
      <c r="C21" s="6" t="s">
        <v>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N21" s="22">
        <f t="shared" si="0"/>
        <v>0</v>
      </c>
      <c r="O21">
        <f t="shared" si="1"/>
        <v>0.2</v>
      </c>
      <c r="P21" s="33" t="e">
        <f t="shared" si="2"/>
        <v>#DIV/0!</v>
      </c>
      <c r="R21" s="25">
        <v>162</v>
      </c>
      <c r="S21" s="26">
        <v>66</v>
      </c>
      <c r="U21" s="35">
        <f t="shared" si="3"/>
        <v>0</v>
      </c>
      <c r="V21" s="36">
        <f t="shared" si="4"/>
        <v>2.4691358024691357</v>
      </c>
      <c r="W21" s="33" t="e">
        <f t="shared" si="5"/>
        <v>#DIV/0!</v>
      </c>
    </row>
    <row r="22" spans="1:23" x14ac:dyDescent="0.25">
      <c r="A22" s="10" t="s">
        <v>48</v>
      </c>
      <c r="B22" s="8" t="s">
        <v>49</v>
      </c>
      <c r="C22" s="9" t="s">
        <v>13</v>
      </c>
      <c r="D22" s="32">
        <v>7</v>
      </c>
      <c r="E22" s="32">
        <v>8</v>
      </c>
      <c r="F22" s="32">
        <v>4</v>
      </c>
      <c r="G22" s="32">
        <v>6</v>
      </c>
      <c r="H22" s="32">
        <v>7</v>
      </c>
      <c r="I22" s="32">
        <v>5</v>
      </c>
      <c r="J22" s="32">
        <v>6</v>
      </c>
      <c r="K22" s="32">
        <v>6</v>
      </c>
      <c r="L22" s="32">
        <v>5</v>
      </c>
      <c r="N22" s="22">
        <f t="shared" si="0"/>
        <v>6.25</v>
      </c>
      <c r="O22">
        <f t="shared" si="1"/>
        <v>5.8</v>
      </c>
      <c r="P22" s="33">
        <f t="shared" si="2"/>
        <v>-7.2000000000000022E-2</v>
      </c>
      <c r="R22" s="22">
        <v>22684</v>
      </c>
      <c r="S22" s="23">
        <v>17512</v>
      </c>
      <c r="U22" s="35">
        <f t="shared" si="3"/>
        <v>0.71379625399725899</v>
      </c>
      <c r="V22" s="36">
        <f t="shared" si="4"/>
        <v>0.51137365543995772</v>
      </c>
      <c r="W22" s="33">
        <f t="shared" si="5"/>
        <v>-0.28358596367483679</v>
      </c>
    </row>
    <row r="23" spans="1:23" x14ac:dyDescent="0.25">
      <c r="A23" s="10" t="s">
        <v>94</v>
      </c>
      <c r="B23" s="11" t="s">
        <v>95</v>
      </c>
      <c r="C23" s="9" t="s">
        <v>13</v>
      </c>
      <c r="D23" s="32">
        <v>0</v>
      </c>
      <c r="E23" s="32">
        <v>0</v>
      </c>
      <c r="F23" s="32">
        <v>1</v>
      </c>
      <c r="G23" s="32">
        <v>0</v>
      </c>
      <c r="H23" s="32">
        <v>0</v>
      </c>
      <c r="I23" s="32">
        <v>0</v>
      </c>
      <c r="J23" s="32">
        <v>1</v>
      </c>
      <c r="K23" s="32">
        <v>0</v>
      </c>
      <c r="L23" s="32">
        <v>2</v>
      </c>
      <c r="N23" s="22">
        <f t="shared" si="0"/>
        <v>0.25</v>
      </c>
      <c r="O23">
        <f t="shared" si="1"/>
        <v>0.6</v>
      </c>
      <c r="P23" s="33">
        <f t="shared" si="2"/>
        <v>1.4</v>
      </c>
      <c r="R23" s="22">
        <v>953</v>
      </c>
      <c r="S23" s="23">
        <v>997</v>
      </c>
      <c r="U23" s="35">
        <f t="shared" si="3"/>
        <v>0.50150451354062187</v>
      </c>
      <c r="V23" s="36">
        <f t="shared" si="4"/>
        <v>1.2591815320041972</v>
      </c>
      <c r="W23" s="33">
        <f t="shared" si="5"/>
        <v>1.5108079748163694</v>
      </c>
    </row>
    <row r="24" spans="1:23" x14ac:dyDescent="0.25">
      <c r="A24" s="2" t="s">
        <v>26</v>
      </c>
      <c r="B24" s="3" t="s">
        <v>27</v>
      </c>
      <c r="C24" s="9" t="s">
        <v>13</v>
      </c>
      <c r="D24" s="32">
        <v>1</v>
      </c>
      <c r="E24" s="32">
        <v>0</v>
      </c>
      <c r="F24" s="32">
        <v>0</v>
      </c>
      <c r="G24" s="32">
        <v>2</v>
      </c>
      <c r="H24" s="32">
        <v>0</v>
      </c>
      <c r="I24" s="32">
        <v>0</v>
      </c>
      <c r="J24" s="32">
        <v>3</v>
      </c>
      <c r="K24" s="32">
        <v>4</v>
      </c>
      <c r="L24" s="32">
        <v>3</v>
      </c>
      <c r="N24" s="22">
        <f t="shared" si="0"/>
        <v>0.75</v>
      </c>
      <c r="O24">
        <f t="shared" si="1"/>
        <v>2</v>
      </c>
      <c r="P24" s="33">
        <f t="shared" si="2"/>
        <v>1.6666666666666667</v>
      </c>
      <c r="R24" s="22">
        <v>1448</v>
      </c>
      <c r="S24" s="23">
        <v>1279</v>
      </c>
      <c r="U24" s="35">
        <f t="shared" si="3"/>
        <v>1.1727912431587177</v>
      </c>
      <c r="V24" s="36">
        <f t="shared" si="4"/>
        <v>2.7624309392265189</v>
      </c>
      <c r="W24" s="33">
        <f t="shared" si="5"/>
        <v>1.3554327808471451</v>
      </c>
    </row>
    <row r="25" spans="1:23" x14ac:dyDescent="0.25">
      <c r="A25" s="10" t="s">
        <v>96</v>
      </c>
      <c r="B25" s="8" t="s">
        <v>95</v>
      </c>
      <c r="C25" s="9" t="s">
        <v>13</v>
      </c>
      <c r="D25" s="32">
        <v>2</v>
      </c>
      <c r="E25" s="32">
        <v>3</v>
      </c>
      <c r="F25" s="32">
        <v>2</v>
      </c>
      <c r="G25" s="32">
        <v>3</v>
      </c>
      <c r="H25" s="32">
        <v>4</v>
      </c>
      <c r="I25" s="32">
        <v>1</v>
      </c>
      <c r="J25" s="32">
        <v>1</v>
      </c>
      <c r="K25" s="32">
        <v>0</v>
      </c>
      <c r="L25" s="32">
        <v>1</v>
      </c>
      <c r="N25" s="22">
        <f t="shared" si="0"/>
        <v>2.5</v>
      </c>
      <c r="O25">
        <f t="shared" si="1"/>
        <v>1.4</v>
      </c>
      <c r="P25" s="33">
        <f t="shared" si="2"/>
        <v>-0.44000000000000006</v>
      </c>
      <c r="R25" s="22">
        <v>2732</v>
      </c>
      <c r="S25" s="23">
        <v>2994</v>
      </c>
      <c r="U25" s="35">
        <f t="shared" si="3"/>
        <v>1.6700066800267201</v>
      </c>
      <c r="V25" s="36">
        <f t="shared" si="4"/>
        <v>1.0248901903367496</v>
      </c>
      <c r="W25" s="33">
        <f t="shared" si="5"/>
        <v>-0.38629575402635441</v>
      </c>
    </row>
    <row r="26" spans="1:23" x14ac:dyDescent="0.25">
      <c r="A26" s="11" t="s">
        <v>118</v>
      </c>
      <c r="B26" s="3" t="s">
        <v>117</v>
      </c>
      <c r="C26" s="9" t="s">
        <v>13</v>
      </c>
      <c r="D26" s="32">
        <v>1</v>
      </c>
      <c r="E26" s="32">
        <v>1</v>
      </c>
      <c r="F26" s="32">
        <v>3</v>
      </c>
      <c r="G26" s="32">
        <v>1</v>
      </c>
      <c r="H26" s="32">
        <v>1</v>
      </c>
      <c r="I26" s="32">
        <v>0</v>
      </c>
      <c r="J26" s="32">
        <v>1</v>
      </c>
      <c r="K26" s="32">
        <v>6</v>
      </c>
      <c r="L26" s="32">
        <v>3</v>
      </c>
      <c r="N26" s="22">
        <f t="shared" si="0"/>
        <v>1.5</v>
      </c>
      <c r="O26">
        <f t="shared" si="1"/>
        <v>2.2000000000000002</v>
      </c>
      <c r="P26" s="33">
        <f t="shared" si="2"/>
        <v>0.46666666666666679</v>
      </c>
      <c r="R26" s="22">
        <v>1273</v>
      </c>
      <c r="S26" s="23">
        <v>1240</v>
      </c>
      <c r="U26" s="35">
        <f t="shared" si="3"/>
        <v>2.4193548387096775</v>
      </c>
      <c r="V26" s="36">
        <f t="shared" si="4"/>
        <v>3.4564021995286724</v>
      </c>
      <c r="W26" s="33">
        <f t="shared" si="5"/>
        <v>0.42864624247185124</v>
      </c>
    </row>
    <row r="27" spans="1:23" x14ac:dyDescent="0.25">
      <c r="A27" s="11" t="s">
        <v>25</v>
      </c>
      <c r="B27" s="11" t="s">
        <v>17</v>
      </c>
      <c r="C27" s="4" t="s">
        <v>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N27" s="22">
        <f t="shared" si="0"/>
        <v>0</v>
      </c>
      <c r="O27">
        <f t="shared" si="1"/>
        <v>0</v>
      </c>
      <c r="P27" s="33" t="e">
        <f t="shared" si="2"/>
        <v>#DIV/0!</v>
      </c>
      <c r="R27" s="22">
        <v>5516</v>
      </c>
      <c r="S27" s="23">
        <v>6621</v>
      </c>
      <c r="U27" s="35">
        <f t="shared" si="3"/>
        <v>0</v>
      </c>
      <c r="V27" s="36">
        <f t="shared" si="4"/>
        <v>0</v>
      </c>
      <c r="W27" s="33" t="e">
        <f t="shared" si="5"/>
        <v>#DIV/0!</v>
      </c>
    </row>
    <row r="28" spans="1:23" x14ac:dyDescent="0.25">
      <c r="A28" s="10" t="s">
        <v>28</v>
      </c>
      <c r="B28" s="8" t="s">
        <v>27</v>
      </c>
      <c r="C28" s="9" t="s">
        <v>13</v>
      </c>
      <c r="D28" s="32">
        <v>1</v>
      </c>
      <c r="E28" s="32">
        <v>2</v>
      </c>
      <c r="F28" s="32">
        <v>0</v>
      </c>
      <c r="G28" s="32">
        <v>3</v>
      </c>
      <c r="H28" s="32">
        <v>2</v>
      </c>
      <c r="I28" s="32">
        <v>4</v>
      </c>
      <c r="J28" s="32">
        <v>1</v>
      </c>
      <c r="K28" s="32">
        <v>6</v>
      </c>
      <c r="L28" s="32">
        <v>3</v>
      </c>
      <c r="N28" s="22">
        <f t="shared" si="0"/>
        <v>1.5</v>
      </c>
      <c r="O28">
        <f t="shared" si="1"/>
        <v>3.2</v>
      </c>
      <c r="P28" s="33">
        <f t="shared" si="2"/>
        <v>1.1333333333333335</v>
      </c>
      <c r="R28" s="22">
        <v>8795</v>
      </c>
      <c r="S28" s="23">
        <v>7929</v>
      </c>
      <c r="U28" s="35">
        <f t="shared" si="3"/>
        <v>0.37835792659856227</v>
      </c>
      <c r="V28" s="36">
        <f t="shared" si="4"/>
        <v>0.72768618533257534</v>
      </c>
      <c r="W28" s="33">
        <f t="shared" si="5"/>
        <v>0.92327458783399652</v>
      </c>
    </row>
    <row r="29" spans="1:23" x14ac:dyDescent="0.25">
      <c r="A29" s="12" t="s">
        <v>44</v>
      </c>
      <c r="B29" s="8" t="s">
        <v>45</v>
      </c>
      <c r="C29" s="6" t="s">
        <v>8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2">
        <v>0</v>
      </c>
      <c r="J29" s="32">
        <v>0</v>
      </c>
      <c r="K29" s="32">
        <v>1</v>
      </c>
      <c r="L29" s="32">
        <v>0</v>
      </c>
      <c r="N29" s="22">
        <f t="shared" si="0"/>
        <v>0</v>
      </c>
      <c r="O29">
        <f t="shared" si="1"/>
        <v>0.4</v>
      </c>
      <c r="P29" s="33" t="e">
        <f t="shared" si="2"/>
        <v>#DIV/0!</v>
      </c>
      <c r="R29" s="22">
        <v>399</v>
      </c>
      <c r="S29" s="23">
        <v>394</v>
      </c>
      <c r="U29" s="35">
        <f t="shared" si="3"/>
        <v>0</v>
      </c>
      <c r="V29" s="36">
        <f t="shared" si="4"/>
        <v>2.0050125313283207</v>
      </c>
      <c r="W29" s="33" t="e">
        <f t="shared" si="5"/>
        <v>#DIV/0!</v>
      </c>
    </row>
    <row r="30" spans="1:23" x14ac:dyDescent="0.25">
      <c r="A30" s="10" t="s">
        <v>65</v>
      </c>
      <c r="B30" s="8" t="s">
        <v>66</v>
      </c>
      <c r="C30" s="9" t="s">
        <v>13</v>
      </c>
      <c r="D30" s="32">
        <v>1</v>
      </c>
      <c r="E30" s="32">
        <v>2</v>
      </c>
      <c r="F30" s="32">
        <v>6</v>
      </c>
      <c r="G30" s="32">
        <v>3</v>
      </c>
      <c r="H30" s="32">
        <v>1</v>
      </c>
      <c r="I30" s="32">
        <v>4</v>
      </c>
      <c r="J30" s="32">
        <v>0</v>
      </c>
      <c r="K30" s="32">
        <v>2</v>
      </c>
      <c r="L30" s="32">
        <v>2</v>
      </c>
      <c r="N30" s="22">
        <f t="shared" si="0"/>
        <v>3</v>
      </c>
      <c r="O30">
        <f t="shared" si="1"/>
        <v>1.8</v>
      </c>
      <c r="P30" s="33">
        <f t="shared" si="2"/>
        <v>-0.39999999999999997</v>
      </c>
      <c r="R30" s="22">
        <v>1567</v>
      </c>
      <c r="S30" s="23">
        <v>907</v>
      </c>
      <c r="U30" s="35">
        <f t="shared" si="3"/>
        <v>6.6152149944873218</v>
      </c>
      <c r="V30" s="36">
        <f t="shared" si="4"/>
        <v>2.2973835354179961</v>
      </c>
      <c r="W30" s="33">
        <f t="shared" si="5"/>
        <v>-0.65271218889597959</v>
      </c>
    </row>
    <row r="31" spans="1:23" x14ac:dyDescent="0.25">
      <c r="A31" s="10" t="s">
        <v>120</v>
      </c>
      <c r="B31" s="3" t="s">
        <v>117</v>
      </c>
      <c r="C31" s="9" t="s">
        <v>13</v>
      </c>
      <c r="D31" s="32">
        <v>0</v>
      </c>
      <c r="E31" s="32">
        <v>0</v>
      </c>
      <c r="F31" s="32">
        <v>1</v>
      </c>
      <c r="G31" s="32">
        <v>0</v>
      </c>
      <c r="H31" s="32">
        <v>0</v>
      </c>
      <c r="I31" s="32">
        <v>0</v>
      </c>
      <c r="J31" s="32">
        <v>1</v>
      </c>
      <c r="K31" s="32">
        <v>0</v>
      </c>
      <c r="L31" s="32">
        <v>1</v>
      </c>
      <c r="N31" s="22">
        <f t="shared" si="0"/>
        <v>0.25</v>
      </c>
      <c r="O31">
        <f t="shared" si="1"/>
        <v>0.4</v>
      </c>
      <c r="P31" s="33">
        <f t="shared" si="2"/>
        <v>0.60000000000000009</v>
      </c>
      <c r="R31" s="22">
        <v>465</v>
      </c>
      <c r="S31" s="23">
        <v>370</v>
      </c>
      <c r="U31" s="35">
        <f t="shared" si="3"/>
        <v>1.3513513513513513</v>
      </c>
      <c r="V31" s="36">
        <f t="shared" si="4"/>
        <v>1.7204301075268815</v>
      </c>
      <c r="W31" s="33">
        <f t="shared" si="5"/>
        <v>0.27311827956989237</v>
      </c>
    </row>
    <row r="32" spans="1:23" x14ac:dyDescent="0.25">
      <c r="A32" s="10" t="s">
        <v>100</v>
      </c>
      <c r="B32" s="8" t="s">
        <v>101</v>
      </c>
      <c r="C32" s="4" t="s">
        <v>5</v>
      </c>
      <c r="D32" s="32">
        <v>2</v>
      </c>
      <c r="E32" s="32">
        <v>0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1</v>
      </c>
      <c r="L32" s="32">
        <v>1</v>
      </c>
      <c r="N32" s="22">
        <f t="shared" si="0"/>
        <v>0.75</v>
      </c>
      <c r="O32">
        <f t="shared" si="1"/>
        <v>0.4</v>
      </c>
      <c r="P32" s="33">
        <f t="shared" si="2"/>
        <v>-0.46666666666666662</v>
      </c>
      <c r="R32" s="22">
        <v>4566</v>
      </c>
      <c r="S32" s="23">
        <v>5412</v>
      </c>
      <c r="U32" s="35">
        <f t="shared" si="3"/>
        <v>0.27716186252771619</v>
      </c>
      <c r="V32" s="36">
        <f t="shared" si="4"/>
        <v>0.17520805957074026</v>
      </c>
      <c r="W32" s="33">
        <f t="shared" si="5"/>
        <v>-0.36784932106876916</v>
      </c>
    </row>
    <row r="33" spans="1:23" x14ac:dyDescent="0.25">
      <c r="A33" s="7" t="s">
        <v>79</v>
      </c>
      <c r="B33" s="8" t="s">
        <v>80</v>
      </c>
      <c r="C33" s="6" t="s">
        <v>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</v>
      </c>
      <c r="J33" s="32">
        <v>1</v>
      </c>
      <c r="K33" s="32">
        <v>0</v>
      </c>
      <c r="L33" s="32">
        <v>0</v>
      </c>
      <c r="N33" s="22">
        <f t="shared" si="0"/>
        <v>0</v>
      </c>
      <c r="O33">
        <f t="shared" si="1"/>
        <v>0.4</v>
      </c>
      <c r="P33" s="33" t="e">
        <f t="shared" si="2"/>
        <v>#DIV/0!</v>
      </c>
      <c r="R33" s="22">
        <v>465</v>
      </c>
      <c r="S33" s="26">
        <v>585</v>
      </c>
      <c r="U33" s="35">
        <f t="shared" si="3"/>
        <v>0</v>
      </c>
      <c r="V33" s="36">
        <f t="shared" si="4"/>
        <v>1.7204301075268815</v>
      </c>
      <c r="W33" s="33" t="e">
        <f t="shared" si="5"/>
        <v>#DIV/0!</v>
      </c>
    </row>
    <row r="34" spans="1:23" x14ac:dyDescent="0.25">
      <c r="A34" s="2" t="s">
        <v>30</v>
      </c>
      <c r="B34" s="3" t="s">
        <v>27</v>
      </c>
      <c r="C34" s="4" t="s">
        <v>5</v>
      </c>
      <c r="D34" s="32">
        <v>0</v>
      </c>
      <c r="E34" s="32">
        <v>0</v>
      </c>
      <c r="F34" s="32">
        <v>1</v>
      </c>
      <c r="G34" s="32">
        <v>0</v>
      </c>
      <c r="H34" s="32">
        <v>1</v>
      </c>
      <c r="I34" s="32">
        <v>0</v>
      </c>
      <c r="J34" s="32">
        <v>0</v>
      </c>
      <c r="K34" s="32">
        <v>1</v>
      </c>
      <c r="L34" s="32">
        <v>0</v>
      </c>
      <c r="N34" s="22">
        <f t="shared" si="0"/>
        <v>0.25</v>
      </c>
      <c r="O34">
        <f t="shared" si="1"/>
        <v>0.4</v>
      </c>
      <c r="P34" s="33">
        <f t="shared" si="2"/>
        <v>0.60000000000000009</v>
      </c>
      <c r="R34" s="22">
        <v>4862</v>
      </c>
      <c r="S34" s="23">
        <v>5031</v>
      </c>
      <c r="U34" s="35">
        <f t="shared" si="3"/>
        <v>9.9383820314052865E-2</v>
      </c>
      <c r="V34" s="36">
        <f t="shared" si="4"/>
        <v>0.16454134101192927</v>
      </c>
      <c r="W34" s="33">
        <f t="shared" si="5"/>
        <v>0.65561497326203244</v>
      </c>
    </row>
    <row r="35" spans="1:23" x14ac:dyDescent="0.25">
      <c r="A35" s="10" t="s">
        <v>121</v>
      </c>
      <c r="B35" s="3" t="s">
        <v>117</v>
      </c>
      <c r="C35" s="9" t="s">
        <v>13</v>
      </c>
      <c r="D35" s="32">
        <v>2</v>
      </c>
      <c r="E35" s="32">
        <v>0</v>
      </c>
      <c r="F35" s="32">
        <v>3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0</v>
      </c>
      <c r="N35" s="22">
        <f t="shared" si="0"/>
        <v>1.5</v>
      </c>
      <c r="O35">
        <f t="shared" si="1"/>
        <v>0.8</v>
      </c>
      <c r="P35" s="33">
        <f t="shared" si="2"/>
        <v>-0.46666666666666662</v>
      </c>
      <c r="R35" s="22">
        <v>692</v>
      </c>
      <c r="S35" s="23">
        <v>623</v>
      </c>
      <c r="U35" s="35">
        <f t="shared" si="3"/>
        <v>4.815409309791332</v>
      </c>
      <c r="V35" s="36">
        <f t="shared" si="4"/>
        <v>2.3121387283236996</v>
      </c>
      <c r="W35" s="33">
        <f t="shared" si="5"/>
        <v>-0.51984585741811173</v>
      </c>
    </row>
    <row r="36" spans="1:23" x14ac:dyDescent="0.25">
      <c r="A36" s="7" t="s">
        <v>16</v>
      </c>
      <c r="B36" s="8" t="s">
        <v>17</v>
      </c>
      <c r="C36" s="9" t="s">
        <v>13</v>
      </c>
      <c r="D36" s="32">
        <v>1</v>
      </c>
      <c r="E36" s="32">
        <v>3</v>
      </c>
      <c r="F36" s="32">
        <v>5</v>
      </c>
      <c r="G36" s="32">
        <v>1</v>
      </c>
      <c r="H36" s="32">
        <v>1</v>
      </c>
      <c r="I36" s="32">
        <v>1</v>
      </c>
      <c r="J36" s="32">
        <v>3</v>
      </c>
      <c r="K36" s="32">
        <v>0</v>
      </c>
      <c r="L36" s="32">
        <v>2</v>
      </c>
      <c r="N36" s="22">
        <f t="shared" si="0"/>
        <v>2.5</v>
      </c>
      <c r="O36">
        <f t="shared" si="1"/>
        <v>1.4</v>
      </c>
      <c r="P36" s="33">
        <f t="shared" si="2"/>
        <v>-0.44000000000000006</v>
      </c>
      <c r="R36" s="22">
        <v>1233</v>
      </c>
      <c r="S36" s="23">
        <v>1946</v>
      </c>
      <c r="U36" s="35">
        <f t="shared" si="3"/>
        <v>2.5693730729701953</v>
      </c>
      <c r="V36" s="36">
        <f t="shared" si="4"/>
        <v>2.2708840227088398</v>
      </c>
      <c r="W36" s="33">
        <f t="shared" si="5"/>
        <v>-0.11617193836171957</v>
      </c>
    </row>
    <row r="37" spans="1:23" x14ac:dyDescent="0.25">
      <c r="A37" s="10" t="s">
        <v>42</v>
      </c>
      <c r="B37" s="8" t="s">
        <v>43</v>
      </c>
      <c r="C37" s="13" t="s">
        <v>5</v>
      </c>
      <c r="D37" s="32">
        <v>1</v>
      </c>
      <c r="E37" s="32">
        <v>0</v>
      </c>
      <c r="F37" s="32">
        <v>0</v>
      </c>
      <c r="G37" s="32">
        <v>1</v>
      </c>
      <c r="H37" s="32">
        <v>1</v>
      </c>
      <c r="I37" s="32">
        <v>0</v>
      </c>
      <c r="J37" s="32">
        <v>1</v>
      </c>
      <c r="K37" s="32">
        <v>1</v>
      </c>
      <c r="L37" s="32">
        <v>0</v>
      </c>
      <c r="N37" s="22">
        <f t="shared" si="0"/>
        <v>0.5</v>
      </c>
      <c r="O37">
        <f t="shared" si="1"/>
        <v>0.6</v>
      </c>
      <c r="P37" s="33">
        <f t="shared" si="2"/>
        <v>0.19999999999999996</v>
      </c>
      <c r="R37" s="22">
        <v>2941</v>
      </c>
      <c r="S37" s="23">
        <v>3358</v>
      </c>
      <c r="U37" s="35">
        <f t="shared" si="3"/>
        <v>0.29779630732578921</v>
      </c>
      <c r="V37" s="36">
        <f t="shared" si="4"/>
        <v>0.40802448146888814</v>
      </c>
      <c r="W37" s="33">
        <f t="shared" si="5"/>
        <v>0.37014620877252613</v>
      </c>
    </row>
    <row r="38" spans="1:23" x14ac:dyDescent="0.25">
      <c r="A38" s="10" t="s">
        <v>122</v>
      </c>
      <c r="B38" s="3" t="s">
        <v>117</v>
      </c>
      <c r="C38" s="9" t="s">
        <v>13</v>
      </c>
      <c r="D38" s="32">
        <v>6</v>
      </c>
      <c r="E38" s="32">
        <v>2</v>
      </c>
      <c r="F38" s="32">
        <v>6</v>
      </c>
      <c r="G38" s="32">
        <v>6</v>
      </c>
      <c r="H38" s="32">
        <v>5</v>
      </c>
      <c r="I38" s="32">
        <v>7</v>
      </c>
      <c r="J38" s="32">
        <v>6</v>
      </c>
      <c r="K38" s="32">
        <v>8</v>
      </c>
      <c r="L38" s="32">
        <v>16</v>
      </c>
      <c r="N38" s="22">
        <f t="shared" si="0"/>
        <v>5</v>
      </c>
      <c r="O38">
        <f t="shared" si="1"/>
        <v>8.4</v>
      </c>
      <c r="P38" s="33">
        <f t="shared" si="2"/>
        <v>0.68</v>
      </c>
      <c r="R38" s="22">
        <v>4604</v>
      </c>
      <c r="S38" s="23">
        <v>5319</v>
      </c>
      <c r="U38" s="35">
        <f t="shared" si="3"/>
        <v>1.8800526414739613</v>
      </c>
      <c r="V38" s="36">
        <f t="shared" si="4"/>
        <v>3.6490008688097304</v>
      </c>
      <c r="W38" s="33">
        <f t="shared" si="5"/>
        <v>0.94090356211989556</v>
      </c>
    </row>
    <row r="39" spans="1:23" x14ac:dyDescent="0.25">
      <c r="A39" s="10" t="s">
        <v>50</v>
      </c>
      <c r="B39" s="8" t="s">
        <v>51</v>
      </c>
      <c r="C39" s="9" t="s">
        <v>13</v>
      </c>
      <c r="D39" s="32">
        <v>3</v>
      </c>
      <c r="E39" s="32">
        <v>2</v>
      </c>
      <c r="F39" s="32">
        <v>1</v>
      </c>
      <c r="G39" s="32">
        <v>1</v>
      </c>
      <c r="H39" s="32">
        <v>1</v>
      </c>
      <c r="I39" s="32">
        <v>6</v>
      </c>
      <c r="J39" s="32">
        <v>2</v>
      </c>
      <c r="K39" s="32">
        <v>4</v>
      </c>
      <c r="L39" s="32">
        <v>3</v>
      </c>
      <c r="N39" s="22">
        <f t="shared" si="0"/>
        <v>1.75</v>
      </c>
      <c r="O39">
        <f t="shared" si="1"/>
        <v>3.2</v>
      </c>
      <c r="P39" s="33">
        <f t="shared" si="2"/>
        <v>0.82857142857142863</v>
      </c>
      <c r="R39" s="22">
        <v>1987</v>
      </c>
      <c r="S39" s="23">
        <v>1792</v>
      </c>
      <c r="U39" s="35">
        <f t="shared" si="3"/>
        <v>1.953125</v>
      </c>
      <c r="V39" s="36">
        <f t="shared" si="4"/>
        <v>3.2209360845495723</v>
      </c>
      <c r="W39" s="33">
        <f t="shared" si="5"/>
        <v>0.64911927528938096</v>
      </c>
    </row>
    <row r="40" spans="1:23" x14ac:dyDescent="0.25">
      <c r="A40" s="5" t="s">
        <v>72</v>
      </c>
      <c r="B40" s="8" t="s">
        <v>73</v>
      </c>
      <c r="C40" s="6" t="s">
        <v>8</v>
      </c>
      <c r="D40" s="32">
        <v>1</v>
      </c>
      <c r="E40" s="32">
        <v>0</v>
      </c>
      <c r="F40" s="32">
        <v>0</v>
      </c>
      <c r="G40" s="32">
        <v>0</v>
      </c>
      <c r="H40" s="32">
        <v>1</v>
      </c>
      <c r="I40" s="32">
        <v>0</v>
      </c>
      <c r="J40" s="32">
        <v>1</v>
      </c>
      <c r="K40" s="32">
        <v>0</v>
      </c>
      <c r="L40" s="32">
        <v>1</v>
      </c>
      <c r="N40" s="22">
        <f t="shared" si="0"/>
        <v>0.25</v>
      </c>
      <c r="O40">
        <f t="shared" si="1"/>
        <v>0.6</v>
      </c>
      <c r="P40" s="33">
        <f t="shared" si="2"/>
        <v>1.4</v>
      </c>
      <c r="R40" s="25">
        <v>92</v>
      </c>
      <c r="S40" s="26">
        <v>49</v>
      </c>
      <c r="U40" s="35">
        <f t="shared" si="3"/>
        <v>10.204081632653059</v>
      </c>
      <c r="V40" s="36">
        <f t="shared" si="4"/>
        <v>13.043478260869565</v>
      </c>
      <c r="W40" s="33">
        <f t="shared" si="5"/>
        <v>0.27826086956521756</v>
      </c>
    </row>
    <row r="41" spans="1:23" x14ac:dyDescent="0.25">
      <c r="A41" s="10" t="s">
        <v>37</v>
      </c>
      <c r="B41" s="8" t="s">
        <v>38</v>
      </c>
      <c r="C41" s="9" t="s">
        <v>13</v>
      </c>
      <c r="D41" s="32">
        <v>4</v>
      </c>
      <c r="E41" s="32">
        <v>9</v>
      </c>
      <c r="F41" s="32">
        <v>7</v>
      </c>
      <c r="G41" s="32">
        <v>1</v>
      </c>
      <c r="H41" s="32">
        <v>3</v>
      </c>
      <c r="I41" s="32">
        <v>7</v>
      </c>
      <c r="J41" s="32">
        <v>4</v>
      </c>
      <c r="K41" s="32">
        <v>9</v>
      </c>
      <c r="L41" s="32">
        <v>9</v>
      </c>
      <c r="N41" s="22">
        <f t="shared" si="0"/>
        <v>5.25</v>
      </c>
      <c r="O41">
        <f t="shared" si="1"/>
        <v>6.4</v>
      </c>
      <c r="P41" s="33">
        <f t="shared" si="2"/>
        <v>0.2190476190476191</v>
      </c>
      <c r="R41" s="22">
        <v>2017</v>
      </c>
      <c r="S41" s="23">
        <v>1716</v>
      </c>
      <c r="U41" s="35">
        <f t="shared" si="3"/>
        <v>6.1188811188811192</v>
      </c>
      <c r="V41" s="36">
        <f t="shared" si="4"/>
        <v>6.3460585027268221</v>
      </c>
      <c r="W41" s="33">
        <f t="shared" si="5"/>
        <v>3.7127275302783452E-2</v>
      </c>
    </row>
    <row r="42" spans="1:23" x14ac:dyDescent="0.25">
      <c r="A42" s="8" t="s">
        <v>71</v>
      </c>
      <c r="B42" s="11" t="s">
        <v>70</v>
      </c>
      <c r="C42" s="9" t="s">
        <v>13</v>
      </c>
      <c r="D42" s="32">
        <v>0</v>
      </c>
      <c r="E42" s="32">
        <v>0</v>
      </c>
      <c r="F42" s="32">
        <v>1</v>
      </c>
      <c r="G42" s="32">
        <v>1</v>
      </c>
      <c r="H42" s="32">
        <v>2</v>
      </c>
      <c r="I42" s="32">
        <v>2</v>
      </c>
      <c r="J42" s="32">
        <v>0</v>
      </c>
      <c r="K42" s="32">
        <v>0</v>
      </c>
      <c r="L42" s="32">
        <v>2</v>
      </c>
      <c r="N42" s="22">
        <f t="shared" si="0"/>
        <v>0.5</v>
      </c>
      <c r="O42">
        <f t="shared" si="1"/>
        <v>1.2</v>
      </c>
      <c r="P42" s="33">
        <f t="shared" si="2"/>
        <v>1.4</v>
      </c>
      <c r="R42" s="22">
        <v>378</v>
      </c>
      <c r="S42" s="23">
        <v>866</v>
      </c>
      <c r="U42" s="35">
        <f t="shared" si="3"/>
        <v>1.1547344110854503</v>
      </c>
      <c r="V42" s="36">
        <f t="shared" si="4"/>
        <v>6.3492063492063489</v>
      </c>
      <c r="W42" s="33">
        <f t="shared" si="5"/>
        <v>4.4984126984126984</v>
      </c>
    </row>
    <row r="43" spans="1:23" x14ac:dyDescent="0.25">
      <c r="A43" s="10" t="s">
        <v>89</v>
      </c>
      <c r="B43" s="8" t="s">
        <v>90</v>
      </c>
      <c r="C43" s="9" t="s">
        <v>13</v>
      </c>
      <c r="D43" s="32">
        <v>0</v>
      </c>
      <c r="E43" s="32">
        <v>0</v>
      </c>
      <c r="F43" s="32">
        <v>0</v>
      </c>
      <c r="G43" s="32">
        <v>0</v>
      </c>
      <c r="H43" s="32">
        <v>4</v>
      </c>
      <c r="I43" s="32">
        <v>2</v>
      </c>
      <c r="J43" s="32">
        <v>2</v>
      </c>
      <c r="K43" s="32">
        <v>1</v>
      </c>
      <c r="L43" s="32">
        <v>0</v>
      </c>
      <c r="N43" s="22">
        <f t="shared" si="0"/>
        <v>0</v>
      </c>
      <c r="O43">
        <f t="shared" si="1"/>
        <v>1.8</v>
      </c>
      <c r="P43" s="33" t="e">
        <f t="shared" si="2"/>
        <v>#DIV/0!</v>
      </c>
      <c r="R43" s="22">
        <v>682</v>
      </c>
      <c r="S43" s="23">
        <v>1212</v>
      </c>
      <c r="U43" s="35">
        <f t="shared" si="3"/>
        <v>0</v>
      </c>
      <c r="V43" s="36">
        <f t="shared" si="4"/>
        <v>5.2785923753665687</v>
      </c>
      <c r="W43" s="33" t="e">
        <f t="shared" si="5"/>
        <v>#DIV/0!</v>
      </c>
    </row>
    <row r="44" spans="1:23" x14ac:dyDescent="0.25">
      <c r="A44" s="5" t="s">
        <v>9</v>
      </c>
      <c r="B44" s="3" t="s">
        <v>10</v>
      </c>
      <c r="C44" s="6" t="s">
        <v>8</v>
      </c>
      <c r="D44" s="32">
        <v>0</v>
      </c>
      <c r="E44" s="32">
        <v>1</v>
      </c>
      <c r="F44" s="32">
        <v>0</v>
      </c>
      <c r="G44" s="32">
        <v>0</v>
      </c>
      <c r="H44" s="32">
        <v>0</v>
      </c>
      <c r="I44" s="32">
        <v>0</v>
      </c>
      <c r="J44" s="32">
        <v>1</v>
      </c>
      <c r="K44" s="32">
        <v>1</v>
      </c>
      <c r="L44" s="32">
        <v>0</v>
      </c>
      <c r="N44" s="22">
        <f t="shared" si="0"/>
        <v>0.25</v>
      </c>
      <c r="O44">
        <f t="shared" si="1"/>
        <v>0.4</v>
      </c>
      <c r="P44" s="33">
        <f t="shared" si="2"/>
        <v>0.60000000000000009</v>
      </c>
      <c r="R44" s="22">
        <v>143</v>
      </c>
      <c r="S44" s="23">
        <v>80</v>
      </c>
      <c r="U44" s="35">
        <f t="shared" si="3"/>
        <v>6.25</v>
      </c>
      <c r="V44" s="36">
        <f t="shared" si="4"/>
        <v>5.5944055944055942</v>
      </c>
      <c r="W44" s="33">
        <f t="shared" si="5"/>
        <v>-0.10489510489510494</v>
      </c>
    </row>
    <row r="45" spans="1:23" x14ac:dyDescent="0.25">
      <c r="A45" s="2" t="s">
        <v>18</v>
      </c>
      <c r="B45" s="3" t="s">
        <v>17</v>
      </c>
      <c r="C45" s="9" t="s">
        <v>13</v>
      </c>
      <c r="D45" s="32">
        <v>4</v>
      </c>
      <c r="E45" s="32">
        <v>0</v>
      </c>
      <c r="F45" s="32">
        <v>1</v>
      </c>
      <c r="G45" s="32">
        <v>1</v>
      </c>
      <c r="H45" s="32">
        <v>1</v>
      </c>
      <c r="I45" s="32">
        <v>0</v>
      </c>
      <c r="J45" s="32">
        <v>1</v>
      </c>
      <c r="K45" s="32">
        <v>2</v>
      </c>
      <c r="L45" s="32">
        <v>4</v>
      </c>
      <c r="N45" s="22">
        <f t="shared" si="0"/>
        <v>1.5</v>
      </c>
      <c r="O45">
        <f t="shared" si="1"/>
        <v>1.6</v>
      </c>
      <c r="P45" s="33">
        <f t="shared" si="2"/>
        <v>6.6666666666666721E-2</v>
      </c>
      <c r="R45" s="22">
        <v>1873</v>
      </c>
      <c r="S45" s="23">
        <v>2294</v>
      </c>
      <c r="U45" s="35">
        <f t="shared" si="3"/>
        <v>1.3077593722755014</v>
      </c>
      <c r="V45" s="36">
        <f t="shared" si="4"/>
        <v>1.7084890549919913</v>
      </c>
      <c r="W45" s="33">
        <f t="shared" si="5"/>
        <v>0.30642463071720927</v>
      </c>
    </row>
    <row r="46" spans="1:23" x14ac:dyDescent="0.25">
      <c r="A46" s="10" t="s">
        <v>19</v>
      </c>
      <c r="B46" s="3" t="s">
        <v>17</v>
      </c>
      <c r="C46" s="9" t="s">
        <v>13</v>
      </c>
      <c r="D46" s="32">
        <v>7</v>
      </c>
      <c r="E46" s="32">
        <v>8</v>
      </c>
      <c r="F46" s="32">
        <v>13</v>
      </c>
      <c r="G46" s="32">
        <v>7</v>
      </c>
      <c r="H46" s="32">
        <v>17</v>
      </c>
      <c r="I46" s="32">
        <v>20</v>
      </c>
      <c r="J46" s="32">
        <v>17</v>
      </c>
      <c r="K46" s="32">
        <v>21</v>
      </c>
      <c r="L46" s="32">
        <v>14</v>
      </c>
      <c r="N46" s="22">
        <f t="shared" si="0"/>
        <v>8.75</v>
      </c>
      <c r="O46">
        <f t="shared" si="1"/>
        <v>17.8</v>
      </c>
      <c r="P46" s="33">
        <f t="shared" si="2"/>
        <v>1.0342857142857145</v>
      </c>
      <c r="R46" s="22">
        <v>18897</v>
      </c>
      <c r="S46" s="23">
        <v>19729</v>
      </c>
      <c r="U46" s="35">
        <f t="shared" si="3"/>
        <v>0.8870191089259466</v>
      </c>
      <c r="V46" s="36">
        <f t="shared" si="4"/>
        <v>1.8838969148542097</v>
      </c>
      <c r="W46" s="33">
        <f t="shared" si="5"/>
        <v>1.1238515561804974</v>
      </c>
    </row>
    <row r="47" spans="1:23" x14ac:dyDescent="0.25">
      <c r="A47" s="10" t="s">
        <v>54</v>
      </c>
      <c r="B47" s="8" t="s">
        <v>55</v>
      </c>
      <c r="C47" s="9" t="s">
        <v>13</v>
      </c>
      <c r="D47" s="32">
        <v>0</v>
      </c>
      <c r="E47" s="32">
        <v>1</v>
      </c>
      <c r="F47" s="32">
        <v>1</v>
      </c>
      <c r="G47" s="32">
        <v>1</v>
      </c>
      <c r="H47" s="32">
        <v>2</v>
      </c>
      <c r="I47" s="32">
        <v>2</v>
      </c>
      <c r="J47" s="32">
        <v>2</v>
      </c>
      <c r="K47" s="32">
        <v>6</v>
      </c>
      <c r="L47" s="32">
        <v>2</v>
      </c>
      <c r="N47" s="22">
        <f t="shared" si="0"/>
        <v>0.75</v>
      </c>
      <c r="O47">
        <f t="shared" si="1"/>
        <v>2.8</v>
      </c>
      <c r="P47" s="33">
        <f t="shared" si="2"/>
        <v>2.7333333333333329</v>
      </c>
      <c r="R47" s="22">
        <v>1057</v>
      </c>
      <c r="S47" s="23">
        <v>1087</v>
      </c>
      <c r="U47" s="35">
        <f t="shared" si="3"/>
        <v>1.3799448022079117</v>
      </c>
      <c r="V47" s="36">
        <f t="shared" si="4"/>
        <v>5.298013245033113</v>
      </c>
      <c r="W47" s="33">
        <f t="shared" si="5"/>
        <v>2.8392935982339957</v>
      </c>
    </row>
    <row r="48" spans="1:23" x14ac:dyDescent="0.25">
      <c r="A48" s="10" t="s">
        <v>136</v>
      </c>
      <c r="B48" s="8" t="s">
        <v>135</v>
      </c>
      <c r="C48" s="4" t="s">
        <v>5</v>
      </c>
      <c r="D48" s="32">
        <v>0</v>
      </c>
      <c r="E48" s="32">
        <v>1</v>
      </c>
      <c r="F48" s="32">
        <v>2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N48" s="22">
        <f t="shared" si="0"/>
        <v>0.75</v>
      </c>
      <c r="O48">
        <f t="shared" si="1"/>
        <v>0.4</v>
      </c>
      <c r="P48" s="33">
        <f t="shared" si="2"/>
        <v>-0.46666666666666662</v>
      </c>
      <c r="R48" s="22">
        <v>6676</v>
      </c>
      <c r="S48" s="23">
        <v>7325</v>
      </c>
      <c r="U48" s="35">
        <f t="shared" si="3"/>
        <v>0.20477815699658705</v>
      </c>
      <c r="V48" s="36">
        <f t="shared" si="4"/>
        <v>0.11983223487118035</v>
      </c>
      <c r="W48" s="33">
        <f t="shared" si="5"/>
        <v>-0.41481925304573602</v>
      </c>
    </row>
    <row r="49" spans="1:23" x14ac:dyDescent="0.25">
      <c r="A49" s="7" t="s">
        <v>83</v>
      </c>
      <c r="B49" s="8" t="s">
        <v>84</v>
      </c>
      <c r="C49" s="6" t="s">
        <v>8</v>
      </c>
      <c r="D49" s="32">
        <v>0</v>
      </c>
      <c r="E49" s="32">
        <v>0</v>
      </c>
      <c r="F49" s="32">
        <v>0</v>
      </c>
      <c r="G49" s="32">
        <v>0</v>
      </c>
      <c r="H49" s="32">
        <v>1</v>
      </c>
      <c r="I49" s="32">
        <v>0</v>
      </c>
      <c r="J49" s="32">
        <v>0</v>
      </c>
      <c r="K49" s="32">
        <v>0</v>
      </c>
      <c r="L49" s="32">
        <v>0</v>
      </c>
      <c r="N49" s="22">
        <f t="shared" si="0"/>
        <v>0</v>
      </c>
      <c r="O49">
        <f t="shared" si="1"/>
        <v>0.2</v>
      </c>
      <c r="P49" s="33" t="e">
        <f t="shared" si="2"/>
        <v>#DIV/0!</v>
      </c>
      <c r="R49" s="25">
        <v>176</v>
      </c>
      <c r="S49" s="26">
        <v>89</v>
      </c>
      <c r="U49" s="35">
        <f t="shared" si="3"/>
        <v>0</v>
      </c>
      <c r="V49" s="36">
        <f t="shared" si="4"/>
        <v>2.2727272727272729</v>
      </c>
      <c r="W49" s="33" t="e">
        <f t="shared" si="5"/>
        <v>#DIV/0!</v>
      </c>
    </row>
    <row r="50" spans="1:23" x14ac:dyDescent="0.25">
      <c r="A50" s="10" t="s">
        <v>114</v>
      </c>
      <c r="B50" s="8" t="s">
        <v>113</v>
      </c>
      <c r="C50" s="9" t="s">
        <v>13</v>
      </c>
      <c r="D50" s="32">
        <v>1</v>
      </c>
      <c r="E50" s="32">
        <v>1</v>
      </c>
      <c r="F50" s="32">
        <v>0</v>
      </c>
      <c r="G50" s="32">
        <v>0</v>
      </c>
      <c r="H50" s="32">
        <v>3</v>
      </c>
      <c r="I50" s="32">
        <v>2</v>
      </c>
      <c r="J50" s="32">
        <v>2</v>
      </c>
      <c r="K50" s="32">
        <v>2</v>
      </c>
      <c r="L50" s="32">
        <v>0</v>
      </c>
      <c r="N50" s="22">
        <f t="shared" si="0"/>
        <v>0.5</v>
      </c>
      <c r="O50">
        <f t="shared" si="1"/>
        <v>1.8</v>
      </c>
      <c r="P50" s="33">
        <f t="shared" si="2"/>
        <v>2.6</v>
      </c>
      <c r="R50" s="22">
        <v>518</v>
      </c>
      <c r="S50" s="23">
        <v>762</v>
      </c>
      <c r="U50" s="35">
        <f t="shared" si="3"/>
        <v>1.3123359580052494</v>
      </c>
      <c r="V50" s="36">
        <f t="shared" si="4"/>
        <v>6.9498069498069501</v>
      </c>
      <c r="W50" s="33">
        <f t="shared" si="5"/>
        <v>4.2957528957528961</v>
      </c>
    </row>
    <row r="51" spans="1:23" x14ac:dyDescent="0.25">
      <c r="A51" s="7" t="s">
        <v>11</v>
      </c>
      <c r="B51" s="8" t="s">
        <v>12</v>
      </c>
      <c r="C51" s="9" t="s">
        <v>13</v>
      </c>
      <c r="D51" s="32">
        <v>3</v>
      </c>
      <c r="E51" s="32">
        <v>2</v>
      </c>
      <c r="F51" s="32">
        <v>1</v>
      </c>
      <c r="G51" s="32">
        <v>5</v>
      </c>
      <c r="H51" s="32">
        <v>1</v>
      </c>
      <c r="I51" s="32">
        <v>3</v>
      </c>
      <c r="J51" s="32">
        <v>2</v>
      </c>
      <c r="K51" s="32">
        <v>2</v>
      </c>
      <c r="L51" s="32">
        <v>3</v>
      </c>
      <c r="N51" s="22">
        <f t="shared" si="0"/>
        <v>2.75</v>
      </c>
      <c r="O51">
        <f t="shared" si="1"/>
        <v>2.2000000000000002</v>
      </c>
      <c r="P51" s="33">
        <f t="shared" si="2"/>
        <v>-0.19999999999999993</v>
      </c>
      <c r="R51" s="22">
        <v>2020</v>
      </c>
      <c r="S51" s="23">
        <v>1655</v>
      </c>
      <c r="U51" s="35">
        <f t="shared" si="3"/>
        <v>3.3232628398791539</v>
      </c>
      <c r="V51" s="36">
        <f t="shared" si="4"/>
        <v>2.1782178217821784</v>
      </c>
      <c r="W51" s="33">
        <f t="shared" si="5"/>
        <v>-0.34455445544554447</v>
      </c>
    </row>
    <row r="52" spans="1:23" x14ac:dyDescent="0.25">
      <c r="A52" s="10" t="s">
        <v>39</v>
      </c>
      <c r="B52" s="11" t="s">
        <v>38</v>
      </c>
      <c r="C52" s="9" t="s">
        <v>13</v>
      </c>
      <c r="D52" s="32">
        <v>1</v>
      </c>
      <c r="E52" s="32">
        <v>1</v>
      </c>
      <c r="F52" s="32">
        <v>1</v>
      </c>
      <c r="G52" s="32">
        <v>4</v>
      </c>
      <c r="H52" s="32">
        <v>3</v>
      </c>
      <c r="I52" s="32">
        <v>4</v>
      </c>
      <c r="J52" s="32">
        <v>5</v>
      </c>
      <c r="K52" s="32">
        <v>4</v>
      </c>
      <c r="L52" s="32">
        <v>2</v>
      </c>
      <c r="N52" s="22">
        <f t="shared" si="0"/>
        <v>1.75</v>
      </c>
      <c r="O52">
        <f t="shared" si="1"/>
        <v>3.6</v>
      </c>
      <c r="P52" s="33">
        <f t="shared" si="2"/>
        <v>1.0571428571428572</v>
      </c>
      <c r="R52" s="22">
        <v>2022</v>
      </c>
      <c r="S52" s="23">
        <v>1734</v>
      </c>
      <c r="U52" s="35">
        <f t="shared" si="3"/>
        <v>2.0184544405997693</v>
      </c>
      <c r="V52" s="36">
        <f t="shared" si="4"/>
        <v>3.560830860534125</v>
      </c>
      <c r="W52" s="33">
        <f t="shared" si="5"/>
        <v>0.76413734633319219</v>
      </c>
    </row>
    <row r="53" spans="1:23" x14ac:dyDescent="0.25">
      <c r="A53" s="10" t="s">
        <v>134</v>
      </c>
      <c r="B53" s="8" t="s">
        <v>135</v>
      </c>
      <c r="C53" s="9" t="s">
        <v>13</v>
      </c>
      <c r="D53" s="32">
        <v>1</v>
      </c>
      <c r="E53" s="32">
        <v>2</v>
      </c>
      <c r="F53" s="32">
        <v>0</v>
      </c>
      <c r="G53" s="32">
        <v>0</v>
      </c>
      <c r="H53" s="32">
        <v>1</v>
      </c>
      <c r="I53" s="32">
        <v>1</v>
      </c>
      <c r="J53" s="32">
        <v>2</v>
      </c>
      <c r="K53" s="32">
        <v>0</v>
      </c>
      <c r="L53" s="32">
        <v>1</v>
      </c>
      <c r="N53" s="22">
        <f t="shared" si="0"/>
        <v>0.75</v>
      </c>
      <c r="O53">
        <f t="shared" si="1"/>
        <v>1</v>
      </c>
      <c r="P53" s="33">
        <f t="shared" si="2"/>
        <v>0.33333333333333331</v>
      </c>
      <c r="R53" s="22">
        <v>2132</v>
      </c>
      <c r="S53" s="23">
        <v>2248</v>
      </c>
      <c r="U53" s="35">
        <f t="shared" si="3"/>
        <v>0.66725978647686834</v>
      </c>
      <c r="V53" s="36">
        <f t="shared" si="4"/>
        <v>0.93808630393996251</v>
      </c>
      <c r="W53" s="33">
        <f t="shared" si="5"/>
        <v>0.40587867417135709</v>
      </c>
    </row>
    <row r="54" spans="1:23" x14ac:dyDescent="0.25">
      <c r="A54" s="7" t="s">
        <v>67</v>
      </c>
      <c r="B54" s="8" t="s">
        <v>68</v>
      </c>
      <c r="C54" s="9" t="s">
        <v>13</v>
      </c>
      <c r="D54" s="32">
        <v>2</v>
      </c>
      <c r="E54" s="32">
        <v>0</v>
      </c>
      <c r="F54" s="32">
        <v>2</v>
      </c>
      <c r="G54" s="32">
        <v>1</v>
      </c>
      <c r="H54" s="32">
        <v>2</v>
      </c>
      <c r="I54" s="32">
        <v>1</v>
      </c>
      <c r="J54" s="32">
        <v>2</v>
      </c>
      <c r="K54" s="32">
        <v>2</v>
      </c>
      <c r="L54" s="32">
        <v>2</v>
      </c>
      <c r="N54" s="22">
        <f t="shared" si="0"/>
        <v>1.25</v>
      </c>
      <c r="O54">
        <f t="shared" si="1"/>
        <v>1.8</v>
      </c>
      <c r="P54" s="33">
        <f t="shared" si="2"/>
        <v>0.44000000000000006</v>
      </c>
      <c r="R54" s="22">
        <v>9638</v>
      </c>
      <c r="S54" s="23">
        <v>8230</v>
      </c>
      <c r="U54" s="35">
        <f t="shared" si="3"/>
        <v>0.30376670716889426</v>
      </c>
      <c r="V54" s="36">
        <f t="shared" si="4"/>
        <v>0.37352147748495546</v>
      </c>
      <c r="W54" s="33">
        <f t="shared" si="5"/>
        <v>0.22963270388047349</v>
      </c>
    </row>
    <row r="55" spans="1:23" x14ac:dyDescent="0.25">
      <c r="A55" s="10" t="s">
        <v>74</v>
      </c>
      <c r="B55" s="11" t="s">
        <v>75</v>
      </c>
      <c r="C55" s="4" t="s">
        <v>5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N55" s="22">
        <f t="shared" si="0"/>
        <v>0</v>
      </c>
      <c r="O55">
        <f t="shared" si="1"/>
        <v>0</v>
      </c>
      <c r="P55" s="33" t="e">
        <f t="shared" si="2"/>
        <v>#DIV/0!</v>
      </c>
      <c r="R55" s="22">
        <v>2571</v>
      </c>
      <c r="S55" s="23">
        <v>2031</v>
      </c>
      <c r="U55" s="35">
        <f t="shared" si="3"/>
        <v>0</v>
      </c>
      <c r="V55" s="36">
        <f t="shared" si="4"/>
        <v>0</v>
      </c>
      <c r="W55" s="33" t="e">
        <f t="shared" si="5"/>
        <v>#DIV/0!</v>
      </c>
    </row>
    <row r="56" spans="1:23" x14ac:dyDescent="0.25">
      <c r="A56" s="5" t="s">
        <v>6</v>
      </c>
      <c r="B56" s="3" t="s">
        <v>7</v>
      </c>
      <c r="C56" s="6" t="s">
        <v>8</v>
      </c>
      <c r="D56" s="32">
        <v>0</v>
      </c>
      <c r="E56" s="32">
        <v>0</v>
      </c>
      <c r="F56" s="32">
        <v>0</v>
      </c>
      <c r="G56" s="32">
        <v>1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N56" s="22">
        <f t="shared" si="0"/>
        <v>0.25</v>
      </c>
      <c r="O56">
        <f t="shared" si="1"/>
        <v>0</v>
      </c>
      <c r="P56" s="33">
        <f t="shared" si="2"/>
        <v>-1</v>
      </c>
      <c r="R56" s="22">
        <v>102</v>
      </c>
      <c r="S56" s="23">
        <v>102</v>
      </c>
      <c r="U56" s="35">
        <f t="shared" si="3"/>
        <v>4.9019607843137258</v>
      </c>
      <c r="V56" s="36">
        <f t="shared" si="4"/>
        <v>0</v>
      </c>
      <c r="W56" s="33">
        <f t="shared" si="5"/>
        <v>-1</v>
      </c>
    </row>
    <row r="57" spans="1:23" x14ac:dyDescent="0.25">
      <c r="A57" s="10" t="s">
        <v>115</v>
      </c>
      <c r="B57" s="8" t="s">
        <v>113</v>
      </c>
      <c r="C57" s="9" t="s">
        <v>13</v>
      </c>
      <c r="D57" s="32">
        <v>0</v>
      </c>
      <c r="E57" s="32">
        <v>1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N57" s="22">
        <f t="shared" si="0"/>
        <v>0.25</v>
      </c>
      <c r="O57">
        <f t="shared" si="1"/>
        <v>0.2</v>
      </c>
      <c r="P57" s="33">
        <f t="shared" si="2"/>
        <v>-0.19999999999999996</v>
      </c>
      <c r="R57" s="22">
        <v>672</v>
      </c>
      <c r="S57" s="23">
        <v>975</v>
      </c>
      <c r="U57" s="35">
        <f t="shared" si="3"/>
        <v>0.51282051282051277</v>
      </c>
      <c r="V57" s="36">
        <f t="shared" si="4"/>
        <v>0.59523809523809534</v>
      </c>
      <c r="W57" s="33">
        <f t="shared" si="5"/>
        <v>0.16071428571428603</v>
      </c>
    </row>
    <row r="58" spans="1:23" x14ac:dyDescent="0.25">
      <c r="A58" s="10" t="s">
        <v>58</v>
      </c>
      <c r="B58" s="8" t="s">
        <v>57</v>
      </c>
      <c r="C58" s="13" t="s">
        <v>5</v>
      </c>
      <c r="D58" s="32">
        <v>1</v>
      </c>
      <c r="E58" s="32">
        <v>1</v>
      </c>
      <c r="F58" s="32">
        <v>2</v>
      </c>
      <c r="G58" s="32">
        <v>3</v>
      </c>
      <c r="H58" s="32">
        <v>6</v>
      </c>
      <c r="I58" s="32">
        <v>5</v>
      </c>
      <c r="J58" s="32">
        <v>1</v>
      </c>
      <c r="K58" s="32">
        <v>0</v>
      </c>
      <c r="L58" s="32">
        <v>5</v>
      </c>
      <c r="N58" s="22">
        <f t="shared" si="0"/>
        <v>1.75</v>
      </c>
      <c r="O58">
        <f t="shared" si="1"/>
        <v>3.4</v>
      </c>
      <c r="P58" s="33">
        <f t="shared" si="2"/>
        <v>0.94285714285714284</v>
      </c>
      <c r="R58" s="22">
        <v>5469</v>
      </c>
      <c r="S58" s="23">
        <v>4446</v>
      </c>
      <c r="U58" s="35">
        <f t="shared" si="3"/>
        <v>0.78722447143499763</v>
      </c>
      <c r="V58" s="36">
        <f t="shared" si="4"/>
        <v>1.2433717315779849</v>
      </c>
      <c r="W58" s="33">
        <f t="shared" si="5"/>
        <v>0.5794373481702062</v>
      </c>
    </row>
    <row r="59" spans="1:23" x14ac:dyDescent="0.25">
      <c r="A59" s="10" t="s">
        <v>93</v>
      </c>
      <c r="B59" s="8" t="s">
        <v>92</v>
      </c>
      <c r="C59" s="9" t="s">
        <v>13</v>
      </c>
      <c r="D59" s="32">
        <v>22</v>
      </c>
      <c r="E59" s="32">
        <v>17</v>
      </c>
      <c r="F59" s="32">
        <v>9</v>
      </c>
      <c r="G59" s="32">
        <v>20</v>
      </c>
      <c r="H59" s="32">
        <v>13</v>
      </c>
      <c r="I59" s="32">
        <v>19</v>
      </c>
      <c r="J59" s="32">
        <v>22</v>
      </c>
      <c r="K59" s="32">
        <v>9</v>
      </c>
      <c r="L59" s="32">
        <v>24</v>
      </c>
      <c r="N59" s="22">
        <f t="shared" si="0"/>
        <v>17</v>
      </c>
      <c r="O59">
        <f t="shared" si="1"/>
        <v>17.399999999999999</v>
      </c>
      <c r="P59" s="33">
        <f t="shared" si="2"/>
        <v>2.3529411764705799E-2</v>
      </c>
      <c r="R59" s="22">
        <v>50272</v>
      </c>
      <c r="S59" s="23">
        <v>37009</v>
      </c>
      <c r="U59" s="35">
        <f t="shared" si="3"/>
        <v>0.91869545245751039</v>
      </c>
      <c r="V59" s="36">
        <f t="shared" si="4"/>
        <v>0.69223424570337355</v>
      </c>
      <c r="W59" s="33">
        <f t="shared" si="5"/>
        <v>-0.24650302355187792</v>
      </c>
    </row>
    <row r="60" spans="1:23" x14ac:dyDescent="0.25">
      <c r="A60" s="7" t="s">
        <v>85</v>
      </c>
      <c r="B60" s="15" t="s">
        <v>86</v>
      </c>
      <c r="C60" s="6" t="s">
        <v>8</v>
      </c>
      <c r="D60" s="32">
        <v>0</v>
      </c>
      <c r="E60" s="32">
        <v>2</v>
      </c>
      <c r="F60" s="32">
        <v>1</v>
      </c>
      <c r="G60" s="32">
        <v>1</v>
      </c>
      <c r="H60" s="32">
        <v>0</v>
      </c>
      <c r="I60" s="32">
        <v>1</v>
      </c>
      <c r="J60" s="32">
        <v>1</v>
      </c>
      <c r="K60" s="32">
        <v>2</v>
      </c>
      <c r="L60" s="32">
        <v>0</v>
      </c>
      <c r="N60" s="22">
        <f t="shared" si="0"/>
        <v>1</v>
      </c>
      <c r="O60">
        <f t="shared" si="1"/>
        <v>0.8</v>
      </c>
      <c r="P60" s="33">
        <f t="shared" si="2"/>
        <v>-0.19999999999999996</v>
      </c>
      <c r="R60" s="22">
        <v>126</v>
      </c>
      <c r="S60" s="23">
        <v>375</v>
      </c>
      <c r="U60" s="35">
        <f t="shared" si="3"/>
        <v>5.3333333333333339</v>
      </c>
      <c r="V60" s="36">
        <f t="shared" si="4"/>
        <v>12.698412698412698</v>
      </c>
      <c r="W60" s="33">
        <f t="shared" si="5"/>
        <v>1.3809523809523805</v>
      </c>
    </row>
    <row r="61" spans="1:23" x14ac:dyDescent="0.25">
      <c r="A61" s="10" t="s">
        <v>20</v>
      </c>
      <c r="B61" s="8" t="s">
        <v>17</v>
      </c>
      <c r="C61" s="9" t="s">
        <v>13</v>
      </c>
      <c r="D61" s="32">
        <v>2</v>
      </c>
      <c r="E61" s="32">
        <v>3</v>
      </c>
      <c r="F61" s="32">
        <v>2</v>
      </c>
      <c r="G61" s="32">
        <v>0</v>
      </c>
      <c r="H61" s="32">
        <v>2</v>
      </c>
      <c r="I61" s="32">
        <v>1</v>
      </c>
      <c r="J61" s="32">
        <v>1</v>
      </c>
      <c r="K61" s="32">
        <v>2</v>
      </c>
      <c r="L61" s="32">
        <v>0</v>
      </c>
      <c r="N61" s="22">
        <f t="shared" si="0"/>
        <v>1.75</v>
      </c>
      <c r="O61">
        <f t="shared" si="1"/>
        <v>1.2</v>
      </c>
      <c r="P61" s="33">
        <f t="shared" si="2"/>
        <v>-0.31428571428571433</v>
      </c>
      <c r="R61" s="22">
        <v>5839</v>
      </c>
      <c r="S61" s="23">
        <v>5403</v>
      </c>
      <c r="U61" s="35">
        <f t="shared" si="3"/>
        <v>0.64778826577827131</v>
      </c>
      <c r="V61" s="36">
        <f t="shared" si="4"/>
        <v>0.41102928583661585</v>
      </c>
      <c r="W61" s="33">
        <f t="shared" si="5"/>
        <v>-0.36548821960707556</v>
      </c>
    </row>
    <row r="62" spans="1:23" x14ac:dyDescent="0.25">
      <c r="A62" s="10" t="s">
        <v>97</v>
      </c>
      <c r="B62" s="8" t="s">
        <v>98</v>
      </c>
      <c r="C62" s="9" t="s">
        <v>13</v>
      </c>
      <c r="D62" s="32">
        <v>0</v>
      </c>
      <c r="E62" s="32">
        <v>1</v>
      </c>
      <c r="F62" s="32">
        <v>5</v>
      </c>
      <c r="G62" s="32">
        <v>2</v>
      </c>
      <c r="H62" s="32">
        <v>0</v>
      </c>
      <c r="I62" s="32">
        <v>2</v>
      </c>
      <c r="J62" s="32">
        <v>2</v>
      </c>
      <c r="K62" s="32">
        <v>2</v>
      </c>
      <c r="L62" s="32">
        <v>2</v>
      </c>
      <c r="N62" s="22">
        <f t="shared" si="0"/>
        <v>2</v>
      </c>
      <c r="O62">
        <f t="shared" si="1"/>
        <v>1.6</v>
      </c>
      <c r="P62" s="33">
        <f t="shared" si="2"/>
        <v>-0.19999999999999996</v>
      </c>
      <c r="R62" s="22">
        <v>442</v>
      </c>
      <c r="S62" s="23">
        <v>608</v>
      </c>
      <c r="U62" s="35">
        <f t="shared" si="3"/>
        <v>6.5789473684210522</v>
      </c>
      <c r="V62" s="36">
        <f t="shared" si="4"/>
        <v>7.2398190045248869</v>
      </c>
      <c r="W62" s="33">
        <f t="shared" si="5"/>
        <v>0.10045248868778288</v>
      </c>
    </row>
    <row r="63" spans="1:23" x14ac:dyDescent="0.25">
      <c r="A63" s="7" t="s">
        <v>81</v>
      </c>
      <c r="B63" s="8" t="s">
        <v>82</v>
      </c>
      <c r="C63" s="9" t="s">
        <v>13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N63" s="22">
        <f t="shared" si="0"/>
        <v>0.25</v>
      </c>
      <c r="O63">
        <f t="shared" si="1"/>
        <v>0</v>
      </c>
      <c r="P63" s="33">
        <f t="shared" si="2"/>
        <v>-1</v>
      </c>
      <c r="R63" s="22">
        <v>633</v>
      </c>
      <c r="S63" s="23">
        <v>533</v>
      </c>
      <c r="U63" s="35">
        <f t="shared" si="3"/>
        <v>0.93808630393996251</v>
      </c>
      <c r="V63" s="36">
        <f t="shared" si="4"/>
        <v>0</v>
      </c>
      <c r="W63" s="33">
        <f t="shared" si="5"/>
        <v>-1</v>
      </c>
    </row>
    <row r="64" spans="1:23" x14ac:dyDescent="0.25">
      <c r="A64" s="10" t="s">
        <v>105</v>
      </c>
      <c r="B64" s="11" t="s">
        <v>104</v>
      </c>
      <c r="C64" s="9" t="s">
        <v>13</v>
      </c>
      <c r="D64" s="32">
        <v>2</v>
      </c>
      <c r="E64" s="32">
        <v>5</v>
      </c>
      <c r="F64" s="32">
        <v>0</v>
      </c>
      <c r="G64" s="32">
        <v>3</v>
      </c>
      <c r="H64" s="32">
        <v>7</v>
      </c>
      <c r="I64" s="32">
        <v>3</v>
      </c>
      <c r="J64" s="32">
        <v>2</v>
      </c>
      <c r="K64" s="32">
        <v>4</v>
      </c>
      <c r="L64" s="32">
        <v>2</v>
      </c>
      <c r="N64" s="22">
        <f t="shared" si="0"/>
        <v>2.5</v>
      </c>
      <c r="O64">
        <f t="shared" si="1"/>
        <v>3.6</v>
      </c>
      <c r="P64" s="33">
        <f t="shared" si="2"/>
        <v>0.44000000000000006</v>
      </c>
      <c r="R64" s="22">
        <v>14544</v>
      </c>
      <c r="S64" s="23">
        <v>12155</v>
      </c>
      <c r="U64" s="35">
        <f t="shared" si="3"/>
        <v>0.41135335252982314</v>
      </c>
      <c r="V64" s="36">
        <f t="shared" si="4"/>
        <v>0.4950495049504951</v>
      </c>
      <c r="W64" s="33">
        <f t="shared" si="5"/>
        <v>0.20346534653465354</v>
      </c>
    </row>
    <row r="65" spans="1:23" x14ac:dyDescent="0.25">
      <c r="A65" s="10" t="s">
        <v>14</v>
      </c>
      <c r="B65" s="8" t="s">
        <v>12</v>
      </c>
      <c r="C65" s="9" t="s">
        <v>13</v>
      </c>
      <c r="D65" s="32">
        <v>10</v>
      </c>
      <c r="E65" s="32">
        <v>6</v>
      </c>
      <c r="F65" s="32">
        <v>10</v>
      </c>
      <c r="G65" s="32">
        <v>11</v>
      </c>
      <c r="H65" s="32">
        <v>8</v>
      </c>
      <c r="I65" s="32">
        <v>8</v>
      </c>
      <c r="J65" s="32">
        <v>14</v>
      </c>
      <c r="K65" s="32">
        <v>3</v>
      </c>
      <c r="L65" s="32">
        <v>8</v>
      </c>
      <c r="N65" s="22">
        <f t="shared" si="0"/>
        <v>9.25</v>
      </c>
      <c r="O65">
        <f t="shared" si="1"/>
        <v>8.1999999999999993</v>
      </c>
      <c r="P65" s="33">
        <f t="shared" si="2"/>
        <v>-0.11351351351351359</v>
      </c>
      <c r="R65" s="22">
        <v>4926</v>
      </c>
      <c r="S65" s="23">
        <v>4609</v>
      </c>
      <c r="U65" s="35">
        <f t="shared" si="3"/>
        <v>4.013885875461054</v>
      </c>
      <c r="V65" s="36">
        <f t="shared" si="4"/>
        <v>3.3292732440113677</v>
      </c>
      <c r="W65" s="33">
        <f t="shared" si="5"/>
        <v>-0.1705610604514381</v>
      </c>
    </row>
    <row r="66" spans="1:23" x14ac:dyDescent="0.25">
      <c r="A66" s="10" t="s">
        <v>103</v>
      </c>
      <c r="B66" s="8" t="s">
        <v>104</v>
      </c>
      <c r="C66" s="4" t="s">
        <v>5</v>
      </c>
      <c r="D66" s="32">
        <v>0</v>
      </c>
      <c r="E66" s="32">
        <v>0</v>
      </c>
      <c r="F66" s="32">
        <v>1</v>
      </c>
      <c r="G66" s="32">
        <v>0</v>
      </c>
      <c r="H66" s="32">
        <v>1</v>
      </c>
      <c r="I66" s="32">
        <v>1</v>
      </c>
      <c r="J66" s="32">
        <v>1</v>
      </c>
      <c r="K66" s="32">
        <v>0</v>
      </c>
      <c r="L66" s="32">
        <v>0</v>
      </c>
      <c r="N66" s="22">
        <f t="shared" si="0"/>
        <v>0.25</v>
      </c>
      <c r="O66">
        <f t="shared" si="1"/>
        <v>0.6</v>
      </c>
      <c r="P66" s="33">
        <f t="shared" si="2"/>
        <v>1.4</v>
      </c>
      <c r="R66" s="22">
        <v>2739</v>
      </c>
      <c r="S66" s="23">
        <v>2524</v>
      </c>
      <c r="U66" s="35">
        <f t="shared" si="3"/>
        <v>0.19809825673534073</v>
      </c>
      <c r="V66" s="36">
        <f t="shared" si="4"/>
        <v>0.4381161007667031</v>
      </c>
      <c r="W66" s="33">
        <f t="shared" si="5"/>
        <v>1.2116100766703173</v>
      </c>
    </row>
    <row r="67" spans="1:23" x14ac:dyDescent="0.25">
      <c r="A67" s="8" t="s">
        <v>102</v>
      </c>
      <c r="B67" s="8" t="s">
        <v>101</v>
      </c>
      <c r="C67" s="9" t="s">
        <v>13</v>
      </c>
      <c r="D67" s="32">
        <v>2</v>
      </c>
      <c r="E67" s="32">
        <v>2</v>
      </c>
      <c r="F67" s="32">
        <v>1</v>
      </c>
      <c r="G67" s="32">
        <v>0</v>
      </c>
      <c r="H67" s="32">
        <v>2</v>
      </c>
      <c r="I67" s="32">
        <v>5</v>
      </c>
      <c r="J67" s="32">
        <v>2</v>
      </c>
      <c r="K67" s="32">
        <v>2</v>
      </c>
      <c r="L67" s="32">
        <v>2</v>
      </c>
      <c r="N67" s="22">
        <f t="shared" si="0"/>
        <v>1.25</v>
      </c>
      <c r="O67">
        <f t="shared" si="1"/>
        <v>2.6</v>
      </c>
      <c r="P67" s="33">
        <f t="shared" si="2"/>
        <v>1.08</v>
      </c>
      <c r="R67" s="22">
        <v>21315</v>
      </c>
      <c r="S67" s="23">
        <v>19356</v>
      </c>
      <c r="U67" s="35">
        <f t="shared" si="3"/>
        <v>0.12915891713163877</v>
      </c>
      <c r="V67" s="36">
        <f t="shared" si="4"/>
        <v>0.24395965282664792</v>
      </c>
      <c r="W67" s="33">
        <f t="shared" si="5"/>
        <v>0.88883321604503884</v>
      </c>
    </row>
    <row r="68" spans="1:23" x14ac:dyDescent="0.25">
      <c r="A68" s="14" t="s">
        <v>63</v>
      </c>
      <c r="B68" s="8" t="s">
        <v>64</v>
      </c>
      <c r="C68" s="6" t="s">
        <v>8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N68" s="22">
        <f t="shared" ref="N68:N86" si="6">AVERAGE(D68:G68)</f>
        <v>0</v>
      </c>
      <c r="O68">
        <f t="shared" ref="O68:O86" si="7">AVERAGE(H68:L68)</f>
        <v>0</v>
      </c>
      <c r="P68" s="33" t="e">
        <f t="shared" ref="P68:P86" si="8">(O68-N68)/N68</f>
        <v>#DIV/0!</v>
      </c>
      <c r="R68" s="25">
        <v>861</v>
      </c>
      <c r="S68" s="26">
        <v>716</v>
      </c>
      <c r="U68" s="35">
        <f t="shared" ref="U68:U86" si="9">((N68/S68)/5)*10000</f>
        <v>0</v>
      </c>
      <c r="V68" s="36">
        <f t="shared" ref="V68:V86" si="10">((O68/R68)/5)*10000</f>
        <v>0</v>
      </c>
      <c r="W68" s="33" t="e">
        <f t="shared" ref="W68:W86" si="11">(V68-U68)/U68</f>
        <v>#DIV/0!</v>
      </c>
    </row>
    <row r="69" spans="1:23" x14ac:dyDescent="0.25">
      <c r="A69" s="10" t="s">
        <v>106</v>
      </c>
      <c r="B69" s="8" t="s">
        <v>107</v>
      </c>
      <c r="C69" s="6" t="s">
        <v>8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N69" s="22">
        <f t="shared" si="6"/>
        <v>0</v>
      </c>
      <c r="O69">
        <f t="shared" si="7"/>
        <v>0</v>
      </c>
      <c r="P69" s="33" t="e">
        <f t="shared" si="8"/>
        <v>#DIV/0!</v>
      </c>
      <c r="R69" s="22">
        <v>521</v>
      </c>
      <c r="S69" s="23">
        <v>1275</v>
      </c>
      <c r="U69" s="35">
        <f t="shared" si="9"/>
        <v>0</v>
      </c>
      <c r="V69" s="36">
        <f t="shared" si="10"/>
        <v>0</v>
      </c>
      <c r="W69" s="33" t="e">
        <f t="shared" si="11"/>
        <v>#DIV/0!</v>
      </c>
    </row>
    <row r="70" spans="1:23" x14ac:dyDescent="0.25">
      <c r="A70" s="7" t="s">
        <v>78</v>
      </c>
      <c r="B70" s="8" t="s">
        <v>77</v>
      </c>
      <c r="C70" s="9" t="s">
        <v>13</v>
      </c>
      <c r="D70" s="32">
        <v>1</v>
      </c>
      <c r="E70" s="32">
        <v>2</v>
      </c>
      <c r="F70" s="32">
        <v>2</v>
      </c>
      <c r="G70" s="32">
        <v>0</v>
      </c>
      <c r="H70" s="32">
        <v>0</v>
      </c>
      <c r="I70" s="32">
        <v>1</v>
      </c>
      <c r="J70" s="32">
        <v>1</v>
      </c>
      <c r="K70" s="32">
        <v>0</v>
      </c>
      <c r="L70" s="32">
        <v>0</v>
      </c>
      <c r="N70" s="22">
        <f t="shared" si="6"/>
        <v>1.25</v>
      </c>
      <c r="O70">
        <f t="shared" si="7"/>
        <v>0.4</v>
      </c>
      <c r="P70" s="33">
        <f t="shared" si="8"/>
        <v>-0.67999999999999994</v>
      </c>
      <c r="R70" s="22">
        <v>943</v>
      </c>
      <c r="S70" s="23">
        <v>1101</v>
      </c>
      <c r="U70" s="35">
        <f t="shared" si="9"/>
        <v>2.2706630336058131</v>
      </c>
      <c r="V70" s="36">
        <f t="shared" si="10"/>
        <v>0.84835630965005315</v>
      </c>
      <c r="W70" s="33">
        <f t="shared" si="11"/>
        <v>-0.62638388123011668</v>
      </c>
    </row>
    <row r="71" spans="1:23" x14ac:dyDescent="0.25">
      <c r="A71" s="11" t="s">
        <v>21</v>
      </c>
      <c r="B71" s="11" t="s">
        <v>17</v>
      </c>
      <c r="C71" s="9" t="s">
        <v>13</v>
      </c>
      <c r="D71" s="32">
        <v>1</v>
      </c>
      <c r="E71" s="32">
        <v>2</v>
      </c>
      <c r="F71" s="32">
        <v>1</v>
      </c>
      <c r="G71" s="32">
        <v>4</v>
      </c>
      <c r="H71" s="32">
        <v>4</v>
      </c>
      <c r="I71" s="32">
        <v>9</v>
      </c>
      <c r="J71" s="32">
        <v>3</v>
      </c>
      <c r="K71" s="32">
        <v>8</v>
      </c>
      <c r="L71" s="32">
        <v>2</v>
      </c>
      <c r="N71" s="22">
        <f t="shared" si="6"/>
        <v>2</v>
      </c>
      <c r="O71">
        <f t="shared" si="7"/>
        <v>5.2</v>
      </c>
      <c r="P71" s="33">
        <f t="shared" si="8"/>
        <v>1.6</v>
      </c>
      <c r="R71" s="22">
        <v>4313</v>
      </c>
      <c r="S71" s="23">
        <v>2575</v>
      </c>
      <c r="U71" s="35">
        <f t="shared" si="9"/>
        <v>1.5533980582524274</v>
      </c>
      <c r="V71" s="36">
        <f t="shared" si="10"/>
        <v>2.4113146301878041</v>
      </c>
      <c r="W71" s="33">
        <f t="shared" si="11"/>
        <v>0.55228379318339871</v>
      </c>
    </row>
    <row r="72" spans="1:23" x14ac:dyDescent="0.25">
      <c r="A72" s="10" t="s">
        <v>124</v>
      </c>
      <c r="B72" s="8" t="s">
        <v>125</v>
      </c>
      <c r="C72" s="4" t="s">
        <v>5</v>
      </c>
      <c r="D72" s="32">
        <v>1</v>
      </c>
      <c r="E72" s="32">
        <v>1</v>
      </c>
      <c r="F72" s="32">
        <v>0</v>
      </c>
      <c r="G72" s="32">
        <v>0</v>
      </c>
      <c r="H72" s="32">
        <v>2</v>
      </c>
      <c r="I72" s="32">
        <v>0</v>
      </c>
      <c r="J72" s="32">
        <v>0</v>
      </c>
      <c r="K72" s="32">
        <v>0</v>
      </c>
      <c r="L72" s="32">
        <v>2</v>
      </c>
      <c r="N72" s="22">
        <f t="shared" si="6"/>
        <v>0.5</v>
      </c>
      <c r="O72">
        <f t="shared" si="7"/>
        <v>0.8</v>
      </c>
      <c r="P72" s="33">
        <f t="shared" si="8"/>
        <v>0.60000000000000009</v>
      </c>
      <c r="R72" s="22">
        <v>2700</v>
      </c>
      <c r="S72" s="23">
        <v>2701</v>
      </c>
      <c r="U72" s="35">
        <f t="shared" si="9"/>
        <v>0.37023324694557569</v>
      </c>
      <c r="V72" s="36">
        <f t="shared" si="10"/>
        <v>0.59259259259259256</v>
      </c>
      <c r="W72" s="33">
        <f t="shared" si="11"/>
        <v>0.60059259259259257</v>
      </c>
    </row>
    <row r="73" spans="1:23" x14ac:dyDescent="0.25">
      <c r="A73" s="10" t="s">
        <v>123</v>
      </c>
      <c r="B73" s="3" t="s">
        <v>117</v>
      </c>
      <c r="C73" s="9" t="s">
        <v>13</v>
      </c>
      <c r="D73" s="32">
        <v>0</v>
      </c>
      <c r="E73" s="32">
        <v>4</v>
      </c>
      <c r="F73" s="32">
        <v>5</v>
      </c>
      <c r="G73" s="32">
        <v>1</v>
      </c>
      <c r="H73" s="32">
        <v>4</v>
      </c>
      <c r="I73" s="32">
        <v>5</v>
      </c>
      <c r="J73" s="32">
        <v>3</v>
      </c>
      <c r="K73" s="32">
        <v>4</v>
      </c>
      <c r="L73" s="32">
        <v>5</v>
      </c>
      <c r="N73" s="22">
        <f t="shared" si="6"/>
        <v>2.5</v>
      </c>
      <c r="O73">
        <f t="shared" si="7"/>
        <v>4.2</v>
      </c>
      <c r="P73" s="33">
        <f t="shared" si="8"/>
        <v>0.68</v>
      </c>
      <c r="R73" s="22">
        <v>1315</v>
      </c>
      <c r="S73" s="23">
        <v>1637</v>
      </c>
      <c r="U73" s="35">
        <f t="shared" si="9"/>
        <v>3.0543677458766036</v>
      </c>
      <c r="V73" s="36">
        <f t="shared" si="10"/>
        <v>6.3878326996197723</v>
      </c>
      <c r="W73" s="33">
        <f t="shared" si="11"/>
        <v>1.0913764258555134</v>
      </c>
    </row>
    <row r="74" spans="1:23" x14ac:dyDescent="0.25">
      <c r="A74" s="7" t="s">
        <v>22</v>
      </c>
      <c r="B74" s="8" t="s">
        <v>17</v>
      </c>
      <c r="C74" s="9" t="s">
        <v>13</v>
      </c>
      <c r="D74" s="32">
        <v>5</v>
      </c>
      <c r="E74" s="32">
        <v>4</v>
      </c>
      <c r="F74" s="32">
        <v>2</v>
      </c>
      <c r="G74" s="32">
        <v>3</v>
      </c>
      <c r="H74" s="32">
        <v>4</v>
      </c>
      <c r="I74" s="32">
        <v>1</v>
      </c>
      <c r="J74" s="32">
        <v>0</v>
      </c>
      <c r="K74" s="32">
        <v>1</v>
      </c>
      <c r="L74" s="32">
        <v>6</v>
      </c>
      <c r="N74" s="22">
        <f t="shared" si="6"/>
        <v>3.5</v>
      </c>
      <c r="O74">
        <f t="shared" si="7"/>
        <v>2.4</v>
      </c>
      <c r="P74" s="33">
        <f t="shared" si="8"/>
        <v>-0.31428571428571433</v>
      </c>
      <c r="R74" s="22">
        <v>6127</v>
      </c>
      <c r="S74" s="23">
        <v>6562</v>
      </c>
      <c r="U74" s="35">
        <f t="shared" si="9"/>
        <v>1.0667479427003963</v>
      </c>
      <c r="V74" s="36">
        <f t="shared" si="10"/>
        <v>0.78341765953974207</v>
      </c>
      <c r="W74" s="33">
        <f t="shared" si="11"/>
        <v>-0.26560190258574468</v>
      </c>
    </row>
    <row r="75" spans="1:23" x14ac:dyDescent="0.25">
      <c r="A75" s="10" t="s">
        <v>23</v>
      </c>
      <c r="B75" s="11" t="s">
        <v>17</v>
      </c>
      <c r="C75" s="9" t="s">
        <v>13</v>
      </c>
      <c r="D75" s="32">
        <v>1</v>
      </c>
      <c r="E75" s="32">
        <v>1</v>
      </c>
      <c r="F75" s="32">
        <v>4</v>
      </c>
      <c r="G75" s="32">
        <v>2</v>
      </c>
      <c r="H75" s="32">
        <v>4</v>
      </c>
      <c r="I75" s="32">
        <v>3</v>
      </c>
      <c r="J75" s="32">
        <v>2</v>
      </c>
      <c r="K75" s="32">
        <v>3</v>
      </c>
      <c r="L75" s="32">
        <v>1</v>
      </c>
      <c r="N75" s="22">
        <f t="shared" si="6"/>
        <v>2</v>
      </c>
      <c r="O75">
        <f t="shared" si="7"/>
        <v>2.6</v>
      </c>
      <c r="P75" s="33">
        <f t="shared" si="8"/>
        <v>0.30000000000000004</v>
      </c>
      <c r="R75" s="22">
        <v>20268</v>
      </c>
      <c r="S75" s="23">
        <v>17356</v>
      </c>
      <c r="U75" s="35">
        <f t="shared" si="9"/>
        <v>0.23046784973496195</v>
      </c>
      <c r="V75" s="36">
        <f t="shared" si="10"/>
        <v>0.25656206828498124</v>
      </c>
      <c r="W75" s="33">
        <f t="shared" si="11"/>
        <v>0.11322281428853367</v>
      </c>
    </row>
    <row r="76" spans="1:23" x14ac:dyDescent="0.25">
      <c r="A76" s="10" t="s">
        <v>24</v>
      </c>
      <c r="B76" s="8" t="s">
        <v>17</v>
      </c>
      <c r="C76" s="9" t="s">
        <v>13</v>
      </c>
      <c r="D76" s="32">
        <v>3</v>
      </c>
      <c r="E76" s="32">
        <v>2</v>
      </c>
      <c r="F76" s="32">
        <v>4</v>
      </c>
      <c r="G76" s="32">
        <v>2</v>
      </c>
      <c r="H76" s="32">
        <v>5</v>
      </c>
      <c r="I76" s="32">
        <v>3</v>
      </c>
      <c r="J76" s="32">
        <v>5</v>
      </c>
      <c r="K76" s="32">
        <v>5</v>
      </c>
      <c r="L76" s="32">
        <v>4</v>
      </c>
      <c r="N76" s="22">
        <f t="shared" si="6"/>
        <v>2.75</v>
      </c>
      <c r="O76">
        <f t="shared" si="7"/>
        <v>4.4000000000000004</v>
      </c>
      <c r="P76" s="33">
        <f t="shared" si="8"/>
        <v>0.60000000000000009</v>
      </c>
      <c r="R76" s="22">
        <v>4053</v>
      </c>
      <c r="S76" s="23">
        <v>4169</v>
      </c>
      <c r="U76" s="35">
        <f t="shared" si="9"/>
        <v>1.3192612137203166</v>
      </c>
      <c r="V76" s="36">
        <f t="shared" si="10"/>
        <v>2.1712311867752287</v>
      </c>
      <c r="W76" s="33">
        <f t="shared" si="11"/>
        <v>0.6457932395756234</v>
      </c>
    </row>
    <row r="77" spans="1:23" x14ac:dyDescent="0.25">
      <c r="A77" s="10" t="s">
        <v>133</v>
      </c>
      <c r="B77" s="8" t="s">
        <v>131</v>
      </c>
      <c r="C77" s="9" t="s">
        <v>13</v>
      </c>
      <c r="D77" s="32">
        <v>2</v>
      </c>
      <c r="E77" s="32">
        <v>1</v>
      </c>
      <c r="F77" s="32">
        <v>2</v>
      </c>
      <c r="G77" s="32">
        <v>2</v>
      </c>
      <c r="H77" s="32">
        <v>1</v>
      </c>
      <c r="I77" s="32">
        <v>2</v>
      </c>
      <c r="J77" s="32">
        <v>3</v>
      </c>
      <c r="K77" s="32">
        <v>1</v>
      </c>
      <c r="L77" s="32">
        <v>2</v>
      </c>
      <c r="N77" s="22">
        <f t="shared" si="6"/>
        <v>1.75</v>
      </c>
      <c r="O77">
        <f t="shared" si="7"/>
        <v>1.8</v>
      </c>
      <c r="P77" s="33">
        <f t="shared" si="8"/>
        <v>2.8571428571428598E-2</v>
      </c>
      <c r="R77" s="22">
        <v>15260</v>
      </c>
      <c r="S77" s="23">
        <v>13451</v>
      </c>
      <c r="U77" s="35">
        <f t="shared" si="9"/>
        <v>0.26020370232696449</v>
      </c>
      <c r="V77" s="36">
        <f t="shared" si="10"/>
        <v>0.23591087811271297</v>
      </c>
      <c r="W77" s="33">
        <f t="shared" si="11"/>
        <v>-9.3360793858827798E-2</v>
      </c>
    </row>
    <row r="78" spans="1:23" x14ac:dyDescent="0.25">
      <c r="A78" s="10" t="s">
        <v>110</v>
      </c>
      <c r="B78" s="8" t="s">
        <v>111</v>
      </c>
      <c r="C78" s="6" t="s">
        <v>8</v>
      </c>
      <c r="D78" s="32">
        <v>1</v>
      </c>
      <c r="E78" s="32">
        <v>0</v>
      </c>
      <c r="F78" s="32">
        <v>0</v>
      </c>
      <c r="G78" s="32">
        <v>1</v>
      </c>
      <c r="H78" s="32">
        <v>1</v>
      </c>
      <c r="I78" s="32">
        <v>0</v>
      </c>
      <c r="J78" s="32">
        <v>0</v>
      </c>
      <c r="K78" s="32">
        <v>0</v>
      </c>
      <c r="L78" s="32">
        <v>1</v>
      </c>
      <c r="N78" s="22">
        <f t="shared" si="6"/>
        <v>0.5</v>
      </c>
      <c r="O78">
        <f t="shared" si="7"/>
        <v>0.4</v>
      </c>
      <c r="P78" s="33">
        <f t="shared" si="8"/>
        <v>-0.19999999999999996</v>
      </c>
      <c r="R78" s="22">
        <v>488</v>
      </c>
      <c r="S78" s="23">
        <v>351</v>
      </c>
      <c r="U78" s="35">
        <f t="shared" si="9"/>
        <v>2.8490028490028494</v>
      </c>
      <c r="V78" s="36">
        <f t="shared" si="10"/>
        <v>1.639344262295082</v>
      </c>
      <c r="W78" s="33">
        <f t="shared" si="11"/>
        <v>-0.42459016393442628</v>
      </c>
    </row>
    <row r="79" spans="1:23" x14ac:dyDescent="0.25">
      <c r="A79" s="10" t="s">
        <v>132</v>
      </c>
      <c r="B79" s="8" t="s">
        <v>131</v>
      </c>
      <c r="C79" s="4" t="s">
        <v>5</v>
      </c>
      <c r="D79" s="32">
        <v>1</v>
      </c>
      <c r="E79" s="32">
        <v>0</v>
      </c>
      <c r="F79" s="32">
        <v>0</v>
      </c>
      <c r="G79" s="32">
        <v>0</v>
      </c>
      <c r="H79" s="32">
        <v>1</v>
      </c>
      <c r="I79" s="32">
        <v>2</v>
      </c>
      <c r="J79" s="32">
        <v>2</v>
      </c>
      <c r="K79" s="32">
        <v>1</v>
      </c>
      <c r="L79" s="32">
        <v>0</v>
      </c>
      <c r="N79" s="22">
        <f t="shared" si="6"/>
        <v>0.25</v>
      </c>
      <c r="O79">
        <f t="shared" si="7"/>
        <v>1.2</v>
      </c>
      <c r="P79" s="33">
        <f t="shared" si="8"/>
        <v>3.8</v>
      </c>
      <c r="R79" s="22">
        <v>616</v>
      </c>
      <c r="S79" s="23">
        <v>798</v>
      </c>
      <c r="U79" s="35">
        <f t="shared" si="9"/>
        <v>0.62656641604010022</v>
      </c>
      <c r="V79" s="36">
        <f t="shared" si="10"/>
        <v>3.8961038961038961</v>
      </c>
      <c r="W79" s="33">
        <f t="shared" si="11"/>
        <v>5.2181818181818187</v>
      </c>
    </row>
    <row r="80" spans="1:23" x14ac:dyDescent="0.25">
      <c r="A80" s="2" t="s">
        <v>69</v>
      </c>
      <c r="B80" s="3" t="s">
        <v>70</v>
      </c>
      <c r="C80" s="4" t="s">
        <v>5</v>
      </c>
      <c r="D80" s="32">
        <v>0</v>
      </c>
      <c r="E80" s="32">
        <v>0</v>
      </c>
      <c r="F80" s="32">
        <v>1</v>
      </c>
      <c r="G80" s="32">
        <v>1</v>
      </c>
      <c r="H80" s="32">
        <v>1</v>
      </c>
      <c r="I80" s="32">
        <v>1</v>
      </c>
      <c r="J80" s="32">
        <v>5</v>
      </c>
      <c r="K80" s="32">
        <v>0</v>
      </c>
      <c r="L80" s="32">
        <v>0</v>
      </c>
      <c r="N80" s="22">
        <f t="shared" si="6"/>
        <v>0.5</v>
      </c>
      <c r="O80">
        <f t="shared" si="7"/>
        <v>1.4</v>
      </c>
      <c r="P80" s="33">
        <f t="shared" si="8"/>
        <v>1.7999999999999998</v>
      </c>
      <c r="R80" s="22">
        <v>1192</v>
      </c>
      <c r="S80" s="23">
        <v>1393</v>
      </c>
      <c r="U80" s="35">
        <f t="shared" si="9"/>
        <v>0.7178750897343863</v>
      </c>
      <c r="V80" s="36">
        <f t="shared" si="10"/>
        <v>2.3489932885906035</v>
      </c>
      <c r="W80" s="33">
        <f t="shared" si="11"/>
        <v>2.2721476510067102</v>
      </c>
    </row>
    <row r="81" spans="1:23" x14ac:dyDescent="0.25">
      <c r="A81" s="10" t="s">
        <v>15</v>
      </c>
      <c r="B81" s="11" t="s">
        <v>12</v>
      </c>
      <c r="C81" s="9" t="s">
        <v>13</v>
      </c>
      <c r="D81" s="32">
        <v>3</v>
      </c>
      <c r="E81" s="32">
        <v>1</v>
      </c>
      <c r="F81" s="32">
        <v>4</v>
      </c>
      <c r="G81" s="32">
        <v>6</v>
      </c>
      <c r="H81" s="32">
        <v>4</v>
      </c>
      <c r="I81" s="32">
        <v>3</v>
      </c>
      <c r="J81" s="32">
        <v>1</v>
      </c>
      <c r="K81" s="32">
        <v>4</v>
      </c>
      <c r="L81" s="32">
        <v>6</v>
      </c>
      <c r="N81" s="22">
        <f t="shared" si="6"/>
        <v>3.5</v>
      </c>
      <c r="O81">
        <f t="shared" si="7"/>
        <v>3.6</v>
      </c>
      <c r="P81" s="33">
        <f t="shared" si="8"/>
        <v>2.8571428571428598E-2</v>
      </c>
      <c r="R81" s="22">
        <v>5796</v>
      </c>
      <c r="S81" s="23">
        <v>6667</v>
      </c>
      <c r="U81" s="35">
        <f t="shared" si="9"/>
        <v>1.0499475026248686</v>
      </c>
      <c r="V81" s="36">
        <f t="shared" si="10"/>
        <v>1.2422360248447206</v>
      </c>
      <c r="W81" s="33">
        <f t="shared" si="11"/>
        <v>0.18314108251996483</v>
      </c>
    </row>
    <row r="82" spans="1:23" x14ac:dyDescent="0.25">
      <c r="A82" s="10" t="s">
        <v>99</v>
      </c>
      <c r="B82" s="8" t="s">
        <v>98</v>
      </c>
      <c r="C82" s="9" t="s">
        <v>13</v>
      </c>
      <c r="D82" s="32">
        <v>0</v>
      </c>
      <c r="E82" s="32">
        <v>2</v>
      </c>
      <c r="F82" s="32">
        <v>0</v>
      </c>
      <c r="G82" s="32">
        <v>1</v>
      </c>
      <c r="H82" s="32">
        <v>0</v>
      </c>
      <c r="I82" s="32">
        <v>0</v>
      </c>
      <c r="J82" s="32">
        <v>1</v>
      </c>
      <c r="K82" s="32">
        <v>5</v>
      </c>
      <c r="L82" s="32">
        <v>0</v>
      </c>
      <c r="N82" s="22">
        <f t="shared" si="6"/>
        <v>0.75</v>
      </c>
      <c r="O82">
        <f t="shared" si="7"/>
        <v>1.2</v>
      </c>
      <c r="P82" s="33">
        <f t="shared" si="8"/>
        <v>0.6</v>
      </c>
      <c r="R82" s="22">
        <v>566</v>
      </c>
      <c r="S82" s="23">
        <v>564</v>
      </c>
      <c r="U82" s="35">
        <f t="shared" si="9"/>
        <v>2.6595744680851063</v>
      </c>
      <c r="V82" s="36">
        <f t="shared" si="10"/>
        <v>4.2402826855123674</v>
      </c>
      <c r="W82" s="33">
        <f t="shared" si="11"/>
        <v>0.59434628975265014</v>
      </c>
    </row>
    <row r="83" spans="1:23" x14ac:dyDescent="0.25">
      <c r="A83" s="10" t="s">
        <v>126</v>
      </c>
      <c r="B83" s="8" t="s">
        <v>127</v>
      </c>
      <c r="C83" s="9" t="s">
        <v>13</v>
      </c>
      <c r="D83" s="32">
        <v>0</v>
      </c>
      <c r="E83" s="32">
        <v>1</v>
      </c>
      <c r="F83" s="32">
        <v>0</v>
      </c>
      <c r="G83" s="32">
        <v>2</v>
      </c>
      <c r="H83" s="32">
        <v>3</v>
      </c>
      <c r="I83" s="32">
        <v>2</v>
      </c>
      <c r="J83" s="32">
        <v>1</v>
      </c>
      <c r="K83" s="32">
        <v>2</v>
      </c>
      <c r="L83" s="32">
        <v>0</v>
      </c>
      <c r="N83" s="22">
        <f t="shared" si="6"/>
        <v>0.75</v>
      </c>
      <c r="O83">
        <f t="shared" si="7"/>
        <v>1.6</v>
      </c>
      <c r="P83" s="33">
        <f t="shared" si="8"/>
        <v>1.1333333333333335</v>
      </c>
      <c r="R83" s="22">
        <v>1158</v>
      </c>
      <c r="S83" s="23">
        <v>1283</v>
      </c>
      <c r="U83" s="35">
        <f t="shared" si="9"/>
        <v>1.1691348402182384</v>
      </c>
      <c r="V83" s="36">
        <f t="shared" si="10"/>
        <v>2.7633851468048363</v>
      </c>
      <c r="W83" s="33">
        <f t="shared" si="11"/>
        <v>1.3636154289004034</v>
      </c>
    </row>
    <row r="84" spans="1:23" x14ac:dyDescent="0.25">
      <c r="A84" s="10" t="s">
        <v>33</v>
      </c>
      <c r="B84" s="8" t="s">
        <v>34</v>
      </c>
      <c r="C84" s="9" t="s">
        <v>13</v>
      </c>
      <c r="D84" s="32">
        <v>1</v>
      </c>
      <c r="E84" s="32">
        <v>0</v>
      </c>
      <c r="F84" s="32">
        <v>1</v>
      </c>
      <c r="G84" s="32">
        <v>1</v>
      </c>
      <c r="H84" s="32">
        <v>1</v>
      </c>
      <c r="I84" s="32">
        <v>1</v>
      </c>
      <c r="J84" s="32">
        <v>2</v>
      </c>
      <c r="K84" s="32">
        <v>3</v>
      </c>
      <c r="L84" s="32">
        <v>1</v>
      </c>
      <c r="N84" s="22">
        <f t="shared" si="6"/>
        <v>0.75</v>
      </c>
      <c r="O84">
        <f t="shared" si="7"/>
        <v>1.6</v>
      </c>
      <c r="P84" s="33">
        <f t="shared" si="8"/>
        <v>1.1333333333333335</v>
      </c>
      <c r="R84" s="22">
        <v>16727</v>
      </c>
      <c r="S84" s="23">
        <v>12531</v>
      </c>
      <c r="U84" s="35">
        <f t="shared" si="9"/>
        <v>0.11970313622216902</v>
      </c>
      <c r="V84" s="36">
        <f t="shared" si="10"/>
        <v>0.19130746696957018</v>
      </c>
      <c r="W84" s="33">
        <f t="shared" si="11"/>
        <v>0.59818257906378935</v>
      </c>
    </row>
    <row r="85" spans="1:23" x14ac:dyDescent="0.25">
      <c r="A85" s="10" t="s">
        <v>52</v>
      </c>
      <c r="B85" s="11" t="s">
        <v>53</v>
      </c>
      <c r="C85" s="9" t="s">
        <v>13</v>
      </c>
      <c r="D85" s="32">
        <v>0</v>
      </c>
      <c r="E85" s="32">
        <v>1</v>
      </c>
      <c r="F85" s="32">
        <v>0</v>
      </c>
      <c r="G85" s="32">
        <v>2</v>
      </c>
      <c r="H85" s="32">
        <v>1</v>
      </c>
      <c r="I85" s="32">
        <v>0</v>
      </c>
      <c r="J85" s="32">
        <v>1</v>
      </c>
      <c r="K85" s="32">
        <v>2</v>
      </c>
      <c r="L85" s="32">
        <v>1</v>
      </c>
      <c r="N85" s="22">
        <f t="shared" si="6"/>
        <v>0.75</v>
      </c>
      <c r="O85">
        <f t="shared" si="7"/>
        <v>1</v>
      </c>
      <c r="P85" s="33">
        <f t="shared" si="8"/>
        <v>0.33333333333333331</v>
      </c>
      <c r="R85" s="22">
        <v>633</v>
      </c>
      <c r="S85" s="23">
        <v>520</v>
      </c>
      <c r="U85" s="35">
        <f t="shared" si="9"/>
        <v>2.884615384615385</v>
      </c>
      <c r="V85" s="36">
        <f t="shared" si="10"/>
        <v>3.1595576619273298</v>
      </c>
      <c r="W85" s="33">
        <f t="shared" si="11"/>
        <v>9.5313322801474171E-2</v>
      </c>
    </row>
    <row r="86" spans="1:23" x14ac:dyDescent="0.25">
      <c r="A86" s="12" t="s">
        <v>35</v>
      </c>
      <c r="B86" s="8" t="s">
        <v>36</v>
      </c>
      <c r="C86" s="6" t="s">
        <v>8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N86" s="22">
        <f t="shared" si="6"/>
        <v>0</v>
      </c>
      <c r="O86">
        <f t="shared" si="7"/>
        <v>0</v>
      </c>
      <c r="P86" s="33" t="e">
        <f t="shared" si="8"/>
        <v>#DIV/0!</v>
      </c>
      <c r="R86" s="25">
        <v>204</v>
      </c>
      <c r="S86" s="26">
        <v>170</v>
      </c>
      <c r="U86" s="35">
        <f t="shared" si="9"/>
        <v>0</v>
      </c>
      <c r="V86" s="36">
        <f t="shared" si="10"/>
        <v>0</v>
      </c>
      <c r="W86" s="33" t="e">
        <f t="shared" si="11"/>
        <v>#DIV/0!</v>
      </c>
    </row>
  </sheetData>
  <sortState ref="A3:C86">
    <sortCondition ref="A2:A86"/>
  </sortState>
  <mergeCells count="5">
    <mergeCell ref="A1:C1"/>
    <mergeCell ref="D1:L1"/>
    <mergeCell ref="N1:P1"/>
    <mergeCell ref="R1:S1"/>
    <mergeCell ref="U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A61E-977B-6745-BDA9-DBB1373A5D71}">
  <dimension ref="A1:AQ86"/>
  <sheetViews>
    <sheetView topLeftCell="Q1" zoomScale="80" zoomScaleNormal="80" workbookViewId="0">
      <selection activeCell="AL67" sqref="AL67:AN67"/>
    </sheetView>
  </sheetViews>
  <sheetFormatPr defaultColWidth="11" defaultRowHeight="15.75" x14ac:dyDescent="0.25"/>
  <cols>
    <col min="13" max="13" width="1.375" style="52" customWidth="1"/>
    <col min="28" max="28" width="1.875" style="52" customWidth="1"/>
    <col min="40" max="40" width="12.375" style="24" customWidth="1"/>
  </cols>
  <sheetData>
    <row r="1" spans="1:43" ht="62.1" customHeight="1" x14ac:dyDescent="0.25">
      <c r="A1" s="50"/>
      <c r="B1" s="50"/>
      <c r="C1" s="51"/>
      <c r="D1" s="78" t="s">
        <v>164</v>
      </c>
      <c r="E1" s="78"/>
      <c r="F1" s="78"/>
      <c r="G1" s="78"/>
      <c r="H1" s="78"/>
      <c r="I1" s="78"/>
      <c r="J1" s="78"/>
      <c r="K1" s="78"/>
      <c r="L1" s="78"/>
      <c r="N1" s="79" t="s">
        <v>164</v>
      </c>
      <c r="O1" s="79"/>
      <c r="P1" s="80"/>
      <c r="S1" s="81" t="s">
        <v>148</v>
      </c>
      <c r="T1" s="81"/>
      <c r="U1" s="81"/>
      <c r="V1" s="81"/>
      <c r="W1" s="81"/>
      <c r="X1" s="81"/>
      <c r="Y1" s="81"/>
      <c r="Z1" s="81"/>
      <c r="AA1" s="81"/>
      <c r="AC1" s="82" t="s">
        <v>149</v>
      </c>
      <c r="AD1" s="82"/>
      <c r="AE1" s="83"/>
      <c r="AI1" t="s">
        <v>154</v>
      </c>
      <c r="AL1" s="84" t="s">
        <v>151</v>
      </c>
      <c r="AM1" s="84"/>
      <c r="AN1" s="84" t="s">
        <v>152</v>
      </c>
      <c r="AO1" s="61"/>
      <c r="AP1" s="61"/>
      <c r="AQ1" s="62" t="s">
        <v>153</v>
      </c>
    </row>
    <row r="2" spans="1:43" ht="42" customHeight="1" x14ac:dyDescent="0.25">
      <c r="A2" s="48" t="s">
        <v>0</v>
      </c>
      <c r="B2" s="48" t="s">
        <v>1</v>
      </c>
      <c r="C2" s="48" t="s">
        <v>2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>
        <v>2017</v>
      </c>
      <c r="K2" s="19">
        <v>2018</v>
      </c>
      <c r="L2" s="19">
        <v>2019</v>
      </c>
      <c r="N2" s="19" t="s">
        <v>140</v>
      </c>
      <c r="O2" s="20" t="s">
        <v>141</v>
      </c>
      <c r="P2" s="19" t="s">
        <v>142</v>
      </c>
      <c r="S2" s="19">
        <v>2011</v>
      </c>
      <c r="T2" s="19">
        <v>2012</v>
      </c>
      <c r="U2" s="19">
        <v>2013</v>
      </c>
      <c r="V2" s="19">
        <v>2014</v>
      </c>
      <c r="W2" s="19">
        <v>2015</v>
      </c>
      <c r="X2" s="19">
        <v>2016</v>
      </c>
      <c r="Y2" s="19">
        <v>2017</v>
      </c>
      <c r="Z2" s="19">
        <v>2018</v>
      </c>
      <c r="AA2" s="19">
        <v>2019</v>
      </c>
      <c r="AC2" s="19" t="s">
        <v>140</v>
      </c>
      <c r="AD2" s="20" t="s">
        <v>141</v>
      </c>
      <c r="AE2" s="19" t="s">
        <v>142</v>
      </c>
      <c r="AI2" s="63" t="s">
        <v>140</v>
      </c>
      <c r="AJ2" s="64" t="s">
        <v>141</v>
      </c>
      <c r="AL2" s="65" t="s">
        <v>140</v>
      </c>
      <c r="AM2" s="65" t="s">
        <v>141</v>
      </c>
      <c r="AN2" s="84"/>
      <c r="AO2" s="61"/>
      <c r="AP2" s="61"/>
      <c r="AQ2" s="66" t="s">
        <v>150</v>
      </c>
    </row>
    <row r="3" spans="1:43" ht="15.95" customHeight="1" x14ac:dyDescent="0.25">
      <c r="A3" s="10" t="s">
        <v>91</v>
      </c>
      <c r="B3" s="8" t="s">
        <v>92</v>
      </c>
      <c r="C3" s="16" t="s">
        <v>5</v>
      </c>
      <c r="D3" s="32">
        <v>4</v>
      </c>
      <c r="E3" s="32">
        <v>6</v>
      </c>
      <c r="F3" s="32">
        <v>5</v>
      </c>
      <c r="G3" s="32">
        <v>4</v>
      </c>
      <c r="H3" s="32">
        <v>5</v>
      </c>
      <c r="I3" s="32">
        <v>9</v>
      </c>
      <c r="J3" s="32">
        <v>6</v>
      </c>
      <c r="K3" s="32">
        <v>2</v>
      </c>
      <c r="L3" s="32">
        <v>6</v>
      </c>
      <c r="N3" s="53">
        <f>AVERAGE(D3:G3)</f>
        <v>4.75</v>
      </c>
      <c r="O3" s="53">
        <f>AVERAGE(H3:L3)</f>
        <v>5.6</v>
      </c>
      <c r="P3" s="54">
        <f>(O3-N3)/N3</f>
        <v>0.17894736842105255</v>
      </c>
      <c r="S3" s="32">
        <v>97956</v>
      </c>
      <c r="T3" s="32">
        <v>98409</v>
      </c>
      <c r="U3" s="32">
        <v>98488</v>
      </c>
      <c r="V3" s="32">
        <v>98366</v>
      </c>
      <c r="W3" s="32">
        <v>98232</v>
      </c>
      <c r="X3" s="32">
        <v>97941</v>
      </c>
      <c r="Y3" s="32">
        <v>97735</v>
      </c>
      <c r="Z3" s="32">
        <v>97011</v>
      </c>
      <c r="AA3" s="32">
        <v>96460</v>
      </c>
      <c r="AC3" s="55">
        <f>AVERAGE(S3:V3)</f>
        <v>98304.75</v>
      </c>
      <c r="AD3" s="55">
        <f>AVERAGE(W3:AA3)</f>
        <v>97475.8</v>
      </c>
      <c r="AE3" s="54">
        <f>(AD3-AC3)/AC3</f>
        <v>-8.4324511277430354E-3</v>
      </c>
      <c r="AI3">
        <v>0.25</v>
      </c>
      <c r="AJ3">
        <v>0.4</v>
      </c>
      <c r="AL3" s="54">
        <f>AI3/N3</f>
        <v>5.2631578947368418E-2</v>
      </c>
      <c r="AM3" s="54">
        <f>AJ3/O3</f>
        <v>7.1428571428571438E-2</v>
      </c>
      <c r="AN3" s="67">
        <f>(AM3-AL3)/AL3</f>
        <v>0.35714285714285743</v>
      </c>
      <c r="AQ3" s="68">
        <f>(AJ3/AD3)*100000</f>
        <v>0.41035826328175812</v>
      </c>
    </row>
    <row r="4" spans="1:43" ht="15.95" customHeight="1" x14ac:dyDescent="0.25">
      <c r="A4" s="10" t="s">
        <v>87</v>
      </c>
      <c r="B4" s="11" t="s">
        <v>88</v>
      </c>
      <c r="C4" s="9" t="s">
        <v>13</v>
      </c>
      <c r="D4" s="32">
        <v>41</v>
      </c>
      <c r="E4" s="32">
        <v>51</v>
      </c>
      <c r="F4" s="32">
        <v>43</v>
      </c>
      <c r="G4" s="32">
        <v>55</v>
      </c>
      <c r="H4" s="32">
        <v>56</v>
      </c>
      <c r="I4" s="32">
        <v>94</v>
      </c>
      <c r="J4" s="32">
        <v>84</v>
      </c>
      <c r="K4" s="32">
        <v>85</v>
      </c>
      <c r="L4" s="32">
        <v>101</v>
      </c>
      <c r="N4" s="53">
        <f t="shared" ref="N4:N66" si="0">AVERAGE(D4:G4)</f>
        <v>47.5</v>
      </c>
      <c r="O4" s="53">
        <f t="shared" ref="O4:O66" si="1">AVERAGE(H4:L4)</f>
        <v>84</v>
      </c>
      <c r="P4" s="54">
        <f t="shared" ref="P4:P67" si="2">(O4-N4)/N4</f>
        <v>0.76842105263157889</v>
      </c>
      <c r="S4" s="32">
        <v>552066</v>
      </c>
      <c r="T4" s="32">
        <v>555002</v>
      </c>
      <c r="U4" s="32">
        <v>557445</v>
      </c>
      <c r="V4" s="32">
        <v>557444</v>
      </c>
      <c r="W4" s="32">
        <v>557937</v>
      </c>
      <c r="X4" s="32">
        <v>559192</v>
      </c>
      <c r="Y4" s="32">
        <v>559673</v>
      </c>
      <c r="Z4" s="32">
        <v>559629</v>
      </c>
      <c r="AA4" s="32">
        <v>560513</v>
      </c>
      <c r="AC4" s="55">
        <f t="shared" ref="AC4:AC67" si="3">AVERAGE(S4:V4)</f>
        <v>555489.25</v>
      </c>
      <c r="AD4" s="55">
        <f t="shared" ref="AD4:AD67" si="4">AVERAGE(W4:AA4)</f>
        <v>559388.80000000005</v>
      </c>
      <c r="AE4" s="54">
        <f t="shared" ref="AE4:AE67" si="5">(AD4-AC4)/AC4</f>
        <v>7.0200278403228259E-3</v>
      </c>
      <c r="AI4">
        <v>1.75</v>
      </c>
      <c r="AJ4">
        <v>3.8</v>
      </c>
      <c r="AL4" s="54">
        <f t="shared" ref="AL4:AL67" si="6">AI4/N4</f>
        <v>3.6842105263157891E-2</v>
      </c>
      <c r="AM4" s="54">
        <f t="shared" ref="AM4:AM67" si="7">AJ4/O4</f>
        <v>4.5238095238095237E-2</v>
      </c>
      <c r="AN4" s="67">
        <f t="shared" ref="AN4:AN67" si="8">(AM4-AL4)/AL4</f>
        <v>0.22789115646258512</v>
      </c>
      <c r="AQ4" s="68">
        <f t="shared" ref="AQ4:AQ67" si="9">(AJ4/AD4)*100000</f>
        <v>0.67931285002488417</v>
      </c>
    </row>
    <row r="5" spans="1:43" ht="15.95" customHeight="1" x14ac:dyDescent="0.25">
      <c r="A5" s="2" t="s">
        <v>3</v>
      </c>
      <c r="B5" s="3" t="s">
        <v>4</v>
      </c>
      <c r="C5" s="16" t="s">
        <v>5</v>
      </c>
      <c r="D5" s="32">
        <v>13</v>
      </c>
      <c r="E5" s="32">
        <v>12</v>
      </c>
      <c r="F5" s="32">
        <v>17</v>
      </c>
      <c r="G5" s="32">
        <v>21</v>
      </c>
      <c r="H5" s="32">
        <v>23</v>
      </c>
      <c r="I5" s="32">
        <v>18</v>
      </c>
      <c r="J5" s="32">
        <v>14</v>
      </c>
      <c r="K5" s="32">
        <v>23</v>
      </c>
      <c r="L5" s="32">
        <v>17</v>
      </c>
      <c r="N5" s="53">
        <f t="shared" si="0"/>
        <v>15.75</v>
      </c>
      <c r="O5" s="53">
        <f t="shared" si="1"/>
        <v>19</v>
      </c>
      <c r="P5" s="54">
        <f t="shared" si="2"/>
        <v>0.20634920634920634</v>
      </c>
      <c r="S5" s="32">
        <v>296197</v>
      </c>
      <c r="T5" s="32">
        <v>298255</v>
      </c>
      <c r="U5" s="32">
        <v>301142</v>
      </c>
      <c r="V5" s="32">
        <v>299893</v>
      </c>
      <c r="W5" s="32">
        <v>297547</v>
      </c>
      <c r="X5" s="32">
        <v>297249</v>
      </c>
      <c r="Y5" s="32">
        <v>294338</v>
      </c>
      <c r="Z5" s="32">
        <v>290521</v>
      </c>
      <c r="AA5" s="32">
        <v>288000</v>
      </c>
      <c r="AC5" s="55">
        <f t="shared" si="3"/>
        <v>298871.75</v>
      </c>
      <c r="AD5" s="55">
        <f t="shared" si="4"/>
        <v>293531</v>
      </c>
      <c r="AE5" s="54">
        <f t="shared" si="5"/>
        <v>-1.7869704982153716E-2</v>
      </c>
      <c r="AI5">
        <v>1.25</v>
      </c>
      <c r="AJ5">
        <v>0.2</v>
      </c>
      <c r="AL5" s="54">
        <f t="shared" si="6"/>
        <v>7.9365079365079361E-2</v>
      </c>
      <c r="AM5" s="54">
        <f t="shared" si="7"/>
        <v>1.0526315789473684E-2</v>
      </c>
      <c r="AN5" s="67">
        <f t="shared" si="8"/>
        <v>-0.86736842105263146</v>
      </c>
      <c r="AQ5" s="68">
        <f t="shared" si="9"/>
        <v>6.8135903873866824E-2</v>
      </c>
    </row>
    <row r="6" spans="1:43" ht="15.95" customHeight="1" x14ac:dyDescent="0.25">
      <c r="A6" s="2" t="s">
        <v>116</v>
      </c>
      <c r="B6" s="3" t="s">
        <v>117</v>
      </c>
      <c r="C6" s="9" t="s">
        <v>13</v>
      </c>
      <c r="D6" s="32">
        <v>36</v>
      </c>
      <c r="E6" s="32">
        <v>21</v>
      </c>
      <c r="F6" s="32">
        <v>27</v>
      </c>
      <c r="G6" s="32">
        <v>30</v>
      </c>
      <c r="H6" s="32">
        <v>26</v>
      </c>
      <c r="I6" s="32">
        <v>26</v>
      </c>
      <c r="J6" s="32">
        <v>27</v>
      </c>
      <c r="K6" s="32">
        <v>27</v>
      </c>
      <c r="L6" s="32">
        <v>28</v>
      </c>
      <c r="N6" s="53">
        <f t="shared" si="0"/>
        <v>28.5</v>
      </c>
      <c r="O6" s="53">
        <f t="shared" si="1"/>
        <v>26.8</v>
      </c>
      <c r="P6" s="54">
        <f t="shared" si="2"/>
        <v>-5.9649122807017521E-2</v>
      </c>
      <c r="S6" s="32">
        <v>370253</v>
      </c>
      <c r="T6" s="32">
        <v>375629</v>
      </c>
      <c r="U6" s="32">
        <v>378950</v>
      </c>
      <c r="V6" s="32">
        <v>382721</v>
      </c>
      <c r="W6" s="32">
        <v>388728</v>
      </c>
      <c r="X6" s="32">
        <v>394384</v>
      </c>
      <c r="Y6" s="32">
        <v>397173</v>
      </c>
      <c r="Z6" s="32">
        <v>398123</v>
      </c>
      <c r="AA6" s="32">
        <v>398854</v>
      </c>
      <c r="AC6" s="55">
        <f t="shared" si="3"/>
        <v>376888.25</v>
      </c>
      <c r="AD6" s="55">
        <f t="shared" si="4"/>
        <v>395452.4</v>
      </c>
      <c r="AE6" s="54">
        <f t="shared" si="5"/>
        <v>4.9256377719390357E-2</v>
      </c>
      <c r="AI6">
        <v>0.5</v>
      </c>
      <c r="AJ6">
        <v>0.6</v>
      </c>
      <c r="AL6" s="54">
        <f t="shared" si="6"/>
        <v>1.7543859649122806E-2</v>
      </c>
      <c r="AM6" s="54">
        <f t="shared" si="7"/>
        <v>2.2388059701492536E-2</v>
      </c>
      <c r="AN6" s="67">
        <f t="shared" si="8"/>
        <v>0.27611940298507465</v>
      </c>
      <c r="AQ6" s="68">
        <f t="shared" si="9"/>
        <v>0.15172496108254746</v>
      </c>
    </row>
    <row r="7" spans="1:43" ht="15.95" customHeight="1" x14ac:dyDescent="0.25">
      <c r="A7" s="2" t="s">
        <v>40</v>
      </c>
      <c r="B7" s="3" t="s">
        <v>41</v>
      </c>
      <c r="C7" s="9" t="s">
        <v>13</v>
      </c>
      <c r="D7" s="32">
        <v>39</v>
      </c>
      <c r="E7" s="32">
        <v>43</v>
      </c>
      <c r="F7" s="32">
        <v>50</v>
      </c>
      <c r="G7" s="32">
        <v>53</v>
      </c>
      <c r="H7" s="32">
        <v>58</v>
      </c>
      <c r="I7" s="32">
        <v>66</v>
      </c>
      <c r="J7" s="32">
        <v>55</v>
      </c>
      <c r="K7" s="32">
        <v>61</v>
      </c>
      <c r="L7" s="32">
        <v>86</v>
      </c>
      <c r="N7" s="53">
        <f t="shared" si="0"/>
        <v>46.25</v>
      </c>
      <c r="O7" s="53">
        <f t="shared" si="1"/>
        <v>65.2</v>
      </c>
      <c r="P7" s="54">
        <f t="shared" si="2"/>
        <v>0.40972972972972976</v>
      </c>
      <c r="S7" s="32">
        <v>437812</v>
      </c>
      <c r="T7" s="32">
        <v>449016</v>
      </c>
      <c r="U7" s="32">
        <v>453990</v>
      </c>
      <c r="V7" s="32">
        <v>461154</v>
      </c>
      <c r="W7" s="32">
        <v>468303</v>
      </c>
      <c r="X7" s="32">
        <v>479174</v>
      </c>
      <c r="Y7" s="32">
        <v>491670</v>
      </c>
      <c r="Z7" s="32">
        <v>498183</v>
      </c>
      <c r="AA7" s="32">
        <v>506811</v>
      </c>
      <c r="AC7" s="55">
        <f t="shared" si="3"/>
        <v>450493</v>
      </c>
      <c r="AD7" s="55">
        <f t="shared" si="4"/>
        <v>488828.2</v>
      </c>
      <c r="AE7" s="54">
        <f t="shared" si="5"/>
        <v>8.5096105821844098E-2</v>
      </c>
      <c r="AI7">
        <v>0.5</v>
      </c>
      <c r="AJ7">
        <v>1.2</v>
      </c>
      <c r="AL7" s="54">
        <f t="shared" si="6"/>
        <v>1.0810810810810811E-2</v>
      </c>
      <c r="AM7" s="54">
        <f t="shared" si="7"/>
        <v>1.8404907975460121E-2</v>
      </c>
      <c r="AN7" s="67">
        <f t="shared" si="8"/>
        <v>0.70245398773006107</v>
      </c>
      <c r="AQ7" s="68">
        <f t="shared" si="9"/>
        <v>0.24548501907214026</v>
      </c>
    </row>
    <row r="8" spans="1:43" ht="15.95" customHeight="1" x14ac:dyDescent="0.25">
      <c r="A8" s="10" t="s">
        <v>119</v>
      </c>
      <c r="B8" s="3" t="s">
        <v>117</v>
      </c>
      <c r="C8" s="9" t="s">
        <v>13</v>
      </c>
      <c r="D8" s="32">
        <v>54</v>
      </c>
      <c r="E8" s="32">
        <v>76</v>
      </c>
      <c r="F8" s="32">
        <v>71</v>
      </c>
      <c r="G8" s="32">
        <v>58</v>
      </c>
      <c r="H8" s="32">
        <v>105</v>
      </c>
      <c r="I8" s="32">
        <v>87</v>
      </c>
      <c r="J8" s="32">
        <v>80</v>
      </c>
      <c r="K8" s="32">
        <v>72</v>
      </c>
      <c r="L8" s="32">
        <v>91</v>
      </c>
      <c r="N8" s="53">
        <f t="shared" si="0"/>
        <v>64.75</v>
      </c>
      <c r="O8" s="53">
        <f t="shared" si="1"/>
        <v>87</v>
      </c>
      <c r="P8" s="54">
        <f t="shared" si="2"/>
        <v>0.34362934362934361</v>
      </c>
      <c r="S8" s="32">
        <v>828459</v>
      </c>
      <c r="T8" s="32">
        <v>854482</v>
      </c>
      <c r="U8" s="32">
        <v>875003</v>
      </c>
      <c r="V8" s="32">
        <v>901170</v>
      </c>
      <c r="W8" s="32">
        <v>921114</v>
      </c>
      <c r="X8" s="32">
        <v>939447</v>
      </c>
      <c r="Y8" s="32">
        <v>951553</v>
      </c>
      <c r="Z8" s="32">
        <v>962469</v>
      </c>
      <c r="AA8" s="32">
        <v>978908</v>
      </c>
      <c r="AC8" s="55">
        <f t="shared" si="3"/>
        <v>864778.5</v>
      </c>
      <c r="AD8" s="55">
        <f t="shared" si="4"/>
        <v>950698.2</v>
      </c>
      <c r="AE8" s="54">
        <f t="shared" si="5"/>
        <v>9.9354574610723959E-2</v>
      </c>
      <c r="AI8">
        <v>1.25</v>
      </c>
      <c r="AJ8">
        <v>2.6</v>
      </c>
      <c r="AL8" s="54">
        <f t="shared" si="6"/>
        <v>1.9305019305019305E-2</v>
      </c>
      <c r="AM8" s="54">
        <f t="shared" si="7"/>
        <v>2.9885057471264367E-2</v>
      </c>
      <c r="AN8" s="67">
        <f t="shared" si="8"/>
        <v>0.54804597701149427</v>
      </c>
      <c r="AQ8" s="68">
        <f t="shared" si="9"/>
        <v>0.27348321475732262</v>
      </c>
    </row>
    <row r="9" spans="1:43" ht="15.95" customHeight="1" x14ac:dyDescent="0.25">
      <c r="A9" s="10" t="s">
        <v>61</v>
      </c>
      <c r="B9" s="8" t="s">
        <v>62</v>
      </c>
      <c r="C9" s="9" t="s">
        <v>13</v>
      </c>
      <c r="D9" s="32">
        <v>25</v>
      </c>
      <c r="E9" s="32">
        <v>28</v>
      </c>
      <c r="F9" s="32">
        <v>31</v>
      </c>
      <c r="G9" s="32">
        <v>30</v>
      </c>
      <c r="H9" s="32">
        <v>42</v>
      </c>
      <c r="I9" s="32">
        <v>53</v>
      </c>
      <c r="J9" s="32">
        <v>44</v>
      </c>
      <c r="K9" s="32">
        <v>34</v>
      </c>
      <c r="L9" s="32">
        <v>44</v>
      </c>
      <c r="N9" s="53">
        <f t="shared" si="0"/>
        <v>28.5</v>
      </c>
      <c r="O9" s="53">
        <f t="shared" si="1"/>
        <v>43.4</v>
      </c>
      <c r="P9" s="54">
        <f t="shared" si="2"/>
        <v>0.52280701754385961</v>
      </c>
      <c r="S9" s="32">
        <v>620410</v>
      </c>
      <c r="T9" s="32">
        <v>622895</v>
      </c>
      <c r="U9" s="32">
        <v>622391</v>
      </c>
      <c r="V9" s="32">
        <v>623587</v>
      </c>
      <c r="W9" s="32">
        <v>622522</v>
      </c>
      <c r="X9" s="32">
        <v>616226</v>
      </c>
      <c r="Y9" s="32">
        <v>610481</v>
      </c>
      <c r="Z9" s="32">
        <v>602443</v>
      </c>
      <c r="AA9" s="32">
        <v>593490</v>
      </c>
      <c r="AC9" s="55">
        <f t="shared" si="3"/>
        <v>622320.75</v>
      </c>
      <c r="AD9" s="55">
        <f t="shared" si="4"/>
        <v>609032.4</v>
      </c>
      <c r="AE9" s="54">
        <f t="shared" si="5"/>
        <v>-2.1352895592827294E-2</v>
      </c>
      <c r="AI9">
        <v>0.75</v>
      </c>
      <c r="AJ9">
        <v>1</v>
      </c>
      <c r="AL9" s="54">
        <f t="shared" si="6"/>
        <v>2.6315789473684209E-2</v>
      </c>
      <c r="AM9" s="54">
        <f t="shared" si="7"/>
        <v>2.3041474654377881E-2</v>
      </c>
      <c r="AN9" s="67">
        <f t="shared" si="8"/>
        <v>-0.12442396313364047</v>
      </c>
      <c r="AQ9" s="68">
        <f t="shared" si="9"/>
        <v>0.16419487698848204</v>
      </c>
    </row>
    <row r="10" spans="1:43" ht="15.95" customHeight="1" x14ac:dyDescent="0.25">
      <c r="A10" s="10" t="s">
        <v>56</v>
      </c>
      <c r="B10" s="8" t="s">
        <v>57</v>
      </c>
      <c r="C10" s="16" t="s">
        <v>5</v>
      </c>
      <c r="D10" s="32">
        <v>33</v>
      </c>
      <c r="E10" s="32">
        <v>40</v>
      </c>
      <c r="F10" s="32">
        <v>32</v>
      </c>
      <c r="G10" s="32">
        <v>41</v>
      </c>
      <c r="H10" s="32">
        <v>33</v>
      </c>
      <c r="I10" s="32">
        <v>44</v>
      </c>
      <c r="J10" s="32">
        <v>56</v>
      </c>
      <c r="K10" s="32">
        <v>49</v>
      </c>
      <c r="L10" s="32">
        <v>41</v>
      </c>
      <c r="N10" s="53">
        <f t="shared" si="0"/>
        <v>36.5</v>
      </c>
      <c r="O10" s="53">
        <f t="shared" si="1"/>
        <v>44.6</v>
      </c>
      <c r="P10" s="54">
        <f t="shared" si="2"/>
        <v>0.22191780821917811</v>
      </c>
      <c r="S10" s="32">
        <v>228643</v>
      </c>
      <c r="T10" s="32">
        <v>228889</v>
      </c>
      <c r="U10" s="32">
        <v>228346</v>
      </c>
      <c r="V10" s="32">
        <v>227851</v>
      </c>
      <c r="W10" s="32">
        <v>227202</v>
      </c>
      <c r="X10" s="32">
        <v>226686</v>
      </c>
      <c r="Y10" s="32">
        <v>224414</v>
      </c>
      <c r="Z10" s="32">
        <v>222190</v>
      </c>
      <c r="AA10" s="32">
        <v>220236</v>
      </c>
      <c r="AC10" s="55">
        <f t="shared" si="3"/>
        <v>228432.25</v>
      </c>
      <c r="AD10" s="55">
        <f t="shared" si="4"/>
        <v>224145.6</v>
      </c>
      <c r="AE10" s="54">
        <f t="shared" si="5"/>
        <v>-1.8765520192529708E-2</v>
      </c>
      <c r="AI10">
        <v>1.5</v>
      </c>
      <c r="AJ10">
        <v>3.2</v>
      </c>
      <c r="AL10" s="54">
        <f t="shared" si="6"/>
        <v>4.1095890410958902E-2</v>
      </c>
      <c r="AM10" s="54">
        <f t="shared" si="7"/>
        <v>7.1748878923766815E-2</v>
      </c>
      <c r="AN10" s="67">
        <f t="shared" si="8"/>
        <v>0.74588938714499264</v>
      </c>
      <c r="AQ10" s="68">
        <f t="shared" si="9"/>
        <v>1.4276434603222192</v>
      </c>
    </row>
    <row r="11" spans="1:43" ht="15.95" customHeight="1" x14ac:dyDescent="0.25">
      <c r="A11" s="10" t="s">
        <v>130</v>
      </c>
      <c r="B11" s="8" t="s">
        <v>131</v>
      </c>
      <c r="C11" s="16" t="s">
        <v>5</v>
      </c>
      <c r="D11" s="32">
        <v>4</v>
      </c>
      <c r="E11" s="32">
        <v>3</v>
      </c>
      <c r="F11" s="32">
        <v>2</v>
      </c>
      <c r="G11" s="32">
        <v>3</v>
      </c>
      <c r="H11" s="32">
        <v>1</v>
      </c>
      <c r="I11" s="32">
        <v>1</v>
      </c>
      <c r="J11" s="32">
        <v>5</v>
      </c>
      <c r="K11" s="32">
        <v>3</v>
      </c>
      <c r="L11" s="32">
        <v>3</v>
      </c>
      <c r="N11" s="53">
        <f t="shared" si="0"/>
        <v>3</v>
      </c>
      <c r="O11" s="53">
        <f t="shared" si="1"/>
        <v>2.6</v>
      </c>
      <c r="P11" s="54">
        <f t="shared" si="2"/>
        <v>-0.1333333333333333</v>
      </c>
      <c r="S11" s="32">
        <v>81859</v>
      </c>
      <c r="T11" s="32">
        <v>82299</v>
      </c>
      <c r="U11" s="32">
        <v>82593</v>
      </c>
      <c r="V11" s="32">
        <v>83386</v>
      </c>
      <c r="W11" s="32">
        <v>84998</v>
      </c>
      <c r="X11" s="32">
        <v>86954</v>
      </c>
      <c r="Y11" s="32">
        <v>89031</v>
      </c>
      <c r="Z11" s="32">
        <v>90464</v>
      </c>
      <c r="AA11" s="32">
        <v>92314</v>
      </c>
      <c r="AC11" s="55">
        <f t="shared" si="3"/>
        <v>82534.25</v>
      </c>
      <c r="AD11" s="55">
        <f t="shared" si="4"/>
        <v>88752.2</v>
      </c>
      <c r="AE11" s="54">
        <f t="shared" si="5"/>
        <v>7.5337814301335473E-2</v>
      </c>
      <c r="AI11">
        <v>0</v>
      </c>
      <c r="AJ11">
        <v>0.6</v>
      </c>
      <c r="AL11" s="54">
        <f t="shared" si="6"/>
        <v>0</v>
      </c>
      <c r="AM11" s="54">
        <f t="shared" si="7"/>
        <v>0.23076923076923075</v>
      </c>
      <c r="AN11" s="67" t="s">
        <v>155</v>
      </c>
      <c r="AQ11" s="68">
        <f t="shared" si="9"/>
        <v>0.6760395798639357</v>
      </c>
    </row>
    <row r="12" spans="1:43" ht="15.95" customHeight="1" x14ac:dyDescent="0.25">
      <c r="A12" s="12" t="s">
        <v>46</v>
      </c>
      <c r="B12" s="8" t="s">
        <v>47</v>
      </c>
      <c r="C12" s="16" t="s">
        <v>8</v>
      </c>
      <c r="D12" s="32">
        <v>0</v>
      </c>
      <c r="E12" s="32">
        <v>3</v>
      </c>
      <c r="F12" s="32">
        <v>1</v>
      </c>
      <c r="G12" s="32">
        <v>5</v>
      </c>
      <c r="H12" s="32">
        <v>4</v>
      </c>
      <c r="I12" s="32">
        <v>3</v>
      </c>
      <c r="J12" s="32">
        <v>3</v>
      </c>
      <c r="K12" s="32">
        <v>5</v>
      </c>
      <c r="L12" s="32">
        <v>5</v>
      </c>
      <c r="N12" s="53">
        <f t="shared" si="0"/>
        <v>2.25</v>
      </c>
      <c r="O12" s="53">
        <f t="shared" si="1"/>
        <v>4</v>
      </c>
      <c r="P12" s="54">
        <f t="shared" si="2"/>
        <v>0.77777777777777779</v>
      </c>
      <c r="S12" s="32">
        <v>212635</v>
      </c>
      <c r="T12" s="32">
        <v>215627</v>
      </c>
      <c r="U12" s="32">
        <v>217330</v>
      </c>
      <c r="V12" s="32">
        <v>219440</v>
      </c>
      <c r="W12" s="32">
        <v>220850</v>
      </c>
      <c r="X12" s="32">
        <v>224604</v>
      </c>
      <c r="Y12" s="32">
        <v>227648</v>
      </c>
      <c r="Z12" s="32">
        <v>228442</v>
      </c>
      <c r="AA12" s="32">
        <v>228959</v>
      </c>
      <c r="AC12" s="55">
        <f t="shared" si="3"/>
        <v>216258</v>
      </c>
      <c r="AD12" s="55">
        <f t="shared" si="4"/>
        <v>226100.6</v>
      </c>
      <c r="AE12" s="54">
        <f t="shared" si="5"/>
        <v>4.5513229568385938E-2</v>
      </c>
      <c r="AI12">
        <v>0.75</v>
      </c>
      <c r="AJ12">
        <v>0.2</v>
      </c>
      <c r="AL12" s="54">
        <f t="shared" si="6"/>
        <v>0.33333333333333331</v>
      </c>
      <c r="AM12" s="54">
        <f t="shared" si="7"/>
        <v>0.05</v>
      </c>
      <c r="AN12" s="67">
        <f t="shared" si="8"/>
        <v>-0.85</v>
      </c>
      <c r="AQ12" s="68">
        <f t="shared" si="9"/>
        <v>8.8456200470056257E-2</v>
      </c>
    </row>
    <row r="13" spans="1:43" ht="15.95" customHeight="1" x14ac:dyDescent="0.25">
      <c r="A13" s="10" t="s">
        <v>59</v>
      </c>
      <c r="B13" s="8" t="s">
        <v>60</v>
      </c>
      <c r="C13" s="9" t="s">
        <v>13</v>
      </c>
      <c r="D13" s="32">
        <v>18</v>
      </c>
      <c r="E13" s="32">
        <v>29</v>
      </c>
      <c r="F13" s="32">
        <v>17</v>
      </c>
      <c r="G13" s="32">
        <v>23</v>
      </c>
      <c r="H13" s="32">
        <v>27</v>
      </c>
      <c r="I13" s="32">
        <v>27</v>
      </c>
      <c r="J13" s="32">
        <v>25</v>
      </c>
      <c r="K13" s="32">
        <v>15</v>
      </c>
      <c r="L13" s="32">
        <v>20</v>
      </c>
      <c r="N13" s="53">
        <f t="shared" si="0"/>
        <v>21.75</v>
      </c>
      <c r="O13" s="53">
        <f t="shared" si="1"/>
        <v>22.8</v>
      </c>
      <c r="P13" s="54">
        <f t="shared" si="2"/>
        <v>4.8275862068965551E-2</v>
      </c>
      <c r="S13" s="32">
        <v>630505</v>
      </c>
      <c r="T13" s="32">
        <v>642955</v>
      </c>
      <c r="U13" s="32">
        <v>653002</v>
      </c>
      <c r="V13" s="32">
        <v>662855</v>
      </c>
      <c r="W13" s="32">
        <v>670491</v>
      </c>
      <c r="X13" s="32">
        <v>679848</v>
      </c>
      <c r="Y13" s="32">
        <v>687788</v>
      </c>
      <c r="Z13" s="32">
        <v>691147</v>
      </c>
      <c r="AA13" s="32">
        <v>692600</v>
      </c>
      <c r="AC13" s="55">
        <f t="shared" si="3"/>
        <v>647329.25</v>
      </c>
      <c r="AD13" s="55">
        <f t="shared" si="4"/>
        <v>684374.8</v>
      </c>
      <c r="AE13" s="54">
        <f t="shared" si="5"/>
        <v>5.7228296110518793E-2</v>
      </c>
      <c r="AI13">
        <v>2</v>
      </c>
      <c r="AJ13">
        <v>1.2</v>
      </c>
      <c r="AL13" s="54">
        <f t="shared" si="6"/>
        <v>9.1954022988505746E-2</v>
      </c>
      <c r="AM13" s="54">
        <f t="shared" si="7"/>
        <v>5.2631578947368418E-2</v>
      </c>
      <c r="AN13" s="67">
        <f t="shared" si="8"/>
        <v>-0.42763157894736842</v>
      </c>
      <c r="AQ13" s="68">
        <f t="shared" si="9"/>
        <v>0.17534251699507344</v>
      </c>
    </row>
    <row r="14" spans="1:43" ht="15.95" customHeight="1" x14ac:dyDescent="0.25">
      <c r="A14" s="10" t="s">
        <v>29</v>
      </c>
      <c r="B14" s="8" t="s">
        <v>27</v>
      </c>
      <c r="C14" s="16" t="s">
        <v>5</v>
      </c>
      <c r="D14" s="32">
        <v>4</v>
      </c>
      <c r="E14" s="32">
        <v>3</v>
      </c>
      <c r="F14" s="32">
        <v>0</v>
      </c>
      <c r="G14" s="32">
        <v>0</v>
      </c>
      <c r="H14" s="32">
        <v>1</v>
      </c>
      <c r="I14" s="32">
        <v>7</v>
      </c>
      <c r="J14" s="32">
        <v>0</v>
      </c>
      <c r="K14" s="32">
        <v>2</v>
      </c>
      <c r="L14" s="32">
        <v>2</v>
      </c>
      <c r="N14" s="53">
        <f t="shared" si="0"/>
        <v>1.75</v>
      </c>
      <c r="O14" s="53">
        <f t="shared" si="1"/>
        <v>2.4</v>
      </c>
      <c r="P14" s="54">
        <f t="shared" si="2"/>
        <v>0.37142857142857139</v>
      </c>
      <c r="S14" s="32">
        <v>100137</v>
      </c>
      <c r="T14" s="32">
        <v>101160</v>
      </c>
      <c r="U14" s="32">
        <v>102719</v>
      </c>
      <c r="V14" s="32">
        <v>104451</v>
      </c>
      <c r="W14" s="32">
        <v>106742</v>
      </c>
      <c r="X14" s="32">
        <v>107128</v>
      </c>
      <c r="Y14" s="32">
        <v>106447</v>
      </c>
      <c r="Z14" s="32">
        <v>106008</v>
      </c>
      <c r="AA14" s="32">
        <v>105673</v>
      </c>
      <c r="AC14" s="55">
        <f t="shared" si="3"/>
        <v>102116.75</v>
      </c>
      <c r="AD14" s="55">
        <f t="shared" si="4"/>
        <v>106399.6</v>
      </c>
      <c r="AE14" s="54">
        <f t="shared" si="5"/>
        <v>4.194071981335095E-2</v>
      </c>
      <c r="AI14">
        <v>0</v>
      </c>
      <c r="AJ14">
        <v>0.2</v>
      </c>
      <c r="AL14" s="54">
        <f t="shared" si="6"/>
        <v>0</v>
      </c>
      <c r="AM14" s="54">
        <f t="shared" si="7"/>
        <v>8.3333333333333343E-2</v>
      </c>
      <c r="AN14" s="67" t="s">
        <v>155</v>
      </c>
      <c r="AQ14" s="68">
        <f t="shared" si="9"/>
        <v>0.18797063146853937</v>
      </c>
    </row>
    <row r="15" spans="1:43" ht="15.95" customHeight="1" x14ac:dyDescent="0.25">
      <c r="A15" s="5" t="s">
        <v>31</v>
      </c>
      <c r="B15" s="3" t="s">
        <v>32</v>
      </c>
      <c r="C15" s="16" t="s">
        <v>8</v>
      </c>
      <c r="D15" s="56">
        <v>7</v>
      </c>
      <c r="E15" s="56">
        <v>5</v>
      </c>
      <c r="F15" s="56">
        <v>7</v>
      </c>
      <c r="G15" s="56">
        <v>11</v>
      </c>
      <c r="H15" s="56">
        <v>2</v>
      </c>
      <c r="I15" s="56">
        <v>16</v>
      </c>
      <c r="J15" s="56">
        <v>11</v>
      </c>
      <c r="K15" s="56">
        <v>10</v>
      </c>
      <c r="L15" s="56">
        <v>3</v>
      </c>
      <c r="N15" s="53">
        <f t="shared" si="0"/>
        <v>7.5</v>
      </c>
      <c r="O15" s="53">
        <f t="shared" si="1"/>
        <v>8.4</v>
      </c>
      <c r="P15" s="54">
        <f t="shared" si="2"/>
        <v>0.12000000000000005</v>
      </c>
      <c r="S15" s="32">
        <v>146146</v>
      </c>
      <c r="T15" s="32">
        <v>147096</v>
      </c>
      <c r="U15" s="32">
        <v>147716</v>
      </c>
      <c r="V15" s="32">
        <v>147870</v>
      </c>
      <c r="W15" s="32">
        <v>147409</v>
      </c>
      <c r="X15" s="32">
        <v>146287</v>
      </c>
      <c r="Y15" s="32">
        <v>145346</v>
      </c>
      <c r="Z15" s="32">
        <v>144772</v>
      </c>
      <c r="AA15" s="32">
        <v>144399</v>
      </c>
      <c r="AC15" s="55">
        <f t="shared" si="3"/>
        <v>147207</v>
      </c>
      <c r="AD15" s="55">
        <f t="shared" si="4"/>
        <v>145642.6</v>
      </c>
      <c r="AE15" s="54">
        <f t="shared" si="5"/>
        <v>-1.0627212021167433E-2</v>
      </c>
      <c r="AI15">
        <v>0</v>
      </c>
      <c r="AJ15">
        <v>0</v>
      </c>
      <c r="AL15" s="54">
        <f t="shared" si="6"/>
        <v>0</v>
      </c>
      <c r="AM15" s="54">
        <f t="shared" si="7"/>
        <v>0</v>
      </c>
      <c r="AN15" s="67" t="s">
        <v>155</v>
      </c>
      <c r="AQ15" s="68">
        <f t="shared" si="9"/>
        <v>0</v>
      </c>
    </row>
    <row r="16" spans="1:43" ht="15.95" customHeight="1" x14ac:dyDescent="0.25">
      <c r="A16" s="10" t="s">
        <v>128</v>
      </c>
      <c r="B16" s="8" t="s">
        <v>129</v>
      </c>
      <c r="C16" s="16" t="s">
        <v>5</v>
      </c>
      <c r="D16" s="11">
        <v>2</v>
      </c>
      <c r="E16" s="11">
        <v>2</v>
      </c>
      <c r="F16" s="11">
        <v>2</v>
      </c>
      <c r="G16" s="11">
        <v>1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N16" s="53">
        <f t="shared" si="0"/>
        <v>1.75</v>
      </c>
      <c r="O16" s="53">
        <f t="shared" si="1"/>
        <v>0.2</v>
      </c>
      <c r="P16" s="54">
        <f t="shared" si="2"/>
        <v>-0.88571428571428579</v>
      </c>
      <c r="S16" s="37">
        <v>213235</v>
      </c>
      <c r="T16" s="37">
        <v>213962</v>
      </c>
      <c r="U16" s="37">
        <v>214827</v>
      </c>
      <c r="V16" s="37">
        <v>215676</v>
      </c>
      <c r="W16" s="37">
        <v>217152</v>
      </c>
      <c r="X16" s="37">
        <v>217447</v>
      </c>
      <c r="Y16" s="37">
        <v>218975</v>
      </c>
      <c r="Z16" s="37">
        <v>219939</v>
      </c>
      <c r="AA16" s="37">
        <v>220411</v>
      </c>
      <c r="AC16" s="55">
        <f t="shared" si="3"/>
        <v>214425</v>
      </c>
      <c r="AD16" s="55">
        <f t="shared" si="4"/>
        <v>218784.8</v>
      </c>
      <c r="AE16" s="54">
        <f t="shared" si="5"/>
        <v>2.0332517197155127E-2</v>
      </c>
      <c r="AI16">
        <v>0</v>
      </c>
      <c r="AJ16">
        <v>0</v>
      </c>
      <c r="AL16" s="54">
        <f t="shared" si="6"/>
        <v>0</v>
      </c>
      <c r="AM16" s="54">
        <f t="shared" si="7"/>
        <v>0</v>
      </c>
      <c r="AN16" s="67" t="s">
        <v>155</v>
      </c>
      <c r="AQ16" s="68">
        <f t="shared" si="9"/>
        <v>0</v>
      </c>
    </row>
    <row r="17" spans="1:43" ht="15.95" customHeight="1" x14ac:dyDescent="0.25">
      <c r="A17" s="10" t="s">
        <v>108</v>
      </c>
      <c r="B17" s="8" t="s">
        <v>109</v>
      </c>
      <c r="C17" s="16" t="s">
        <v>5</v>
      </c>
      <c r="D17" s="92">
        <v>22</v>
      </c>
      <c r="E17" s="92">
        <v>15</v>
      </c>
      <c r="F17" s="92">
        <v>15</v>
      </c>
      <c r="G17" s="92">
        <v>13</v>
      </c>
      <c r="H17" s="92">
        <v>24</v>
      </c>
      <c r="I17" s="92">
        <v>29</v>
      </c>
      <c r="J17" s="92">
        <v>39</v>
      </c>
      <c r="K17" s="92">
        <v>19</v>
      </c>
      <c r="L17" s="92">
        <v>34</v>
      </c>
      <c r="N17" s="53">
        <f t="shared" si="0"/>
        <v>16.25</v>
      </c>
      <c r="O17" s="53">
        <f t="shared" si="1"/>
        <v>29</v>
      </c>
      <c r="P17" s="54">
        <f t="shared" si="2"/>
        <v>0.7846153846153846</v>
      </c>
      <c r="S17" s="32">
        <v>123012</v>
      </c>
      <c r="T17" s="32">
        <v>125223</v>
      </c>
      <c r="U17" s="32">
        <v>127246</v>
      </c>
      <c r="V17" s="32">
        <v>129434</v>
      </c>
      <c r="W17" s="32">
        <v>132413</v>
      </c>
      <c r="X17" s="32">
        <v>134453</v>
      </c>
      <c r="Y17" s="32">
        <v>135626</v>
      </c>
      <c r="Z17" s="32">
        <v>136111</v>
      </c>
      <c r="AA17" s="32">
        <v>137566</v>
      </c>
      <c r="AC17" s="55">
        <f t="shared" si="3"/>
        <v>126228.75</v>
      </c>
      <c r="AD17" s="55">
        <f t="shared" si="4"/>
        <v>135233.79999999999</v>
      </c>
      <c r="AE17" s="54">
        <f t="shared" si="5"/>
        <v>7.1339136290266586E-2</v>
      </c>
      <c r="AI17">
        <v>1.25</v>
      </c>
      <c r="AJ17">
        <v>1.4</v>
      </c>
      <c r="AL17" s="54">
        <f t="shared" si="6"/>
        <v>7.6923076923076927E-2</v>
      </c>
      <c r="AM17" s="54">
        <f t="shared" si="7"/>
        <v>4.8275862068965517E-2</v>
      </c>
      <c r="AN17" s="67">
        <f t="shared" si="8"/>
        <v>-0.3724137931034483</v>
      </c>
      <c r="AQ17" s="68">
        <f t="shared" si="9"/>
        <v>1.0352441475429959</v>
      </c>
    </row>
    <row r="18" spans="1:43" ht="15.95" customHeight="1" x14ac:dyDescent="0.25">
      <c r="A18" s="10" t="s">
        <v>108</v>
      </c>
      <c r="B18" s="8" t="s">
        <v>137</v>
      </c>
      <c r="C18" s="16" t="s">
        <v>8</v>
      </c>
      <c r="D18" s="92">
        <v>5</v>
      </c>
      <c r="E18" s="92">
        <v>4</v>
      </c>
      <c r="F18" s="92">
        <v>7</v>
      </c>
      <c r="G18" s="92">
        <v>4</v>
      </c>
      <c r="H18" s="92">
        <v>7</v>
      </c>
      <c r="I18" s="92">
        <v>8</v>
      </c>
      <c r="J18" s="92">
        <v>7</v>
      </c>
      <c r="K18" s="92">
        <v>9</v>
      </c>
      <c r="L18" s="92">
        <v>5</v>
      </c>
      <c r="N18" s="53">
        <f t="shared" si="0"/>
        <v>5</v>
      </c>
      <c r="O18" s="53">
        <f t="shared" si="1"/>
        <v>7.2</v>
      </c>
      <c r="P18" s="54">
        <f t="shared" si="2"/>
        <v>0.44000000000000006</v>
      </c>
      <c r="S18" s="32">
        <v>50992</v>
      </c>
      <c r="T18" s="32">
        <v>50858</v>
      </c>
      <c r="U18" s="32">
        <v>50657</v>
      </c>
      <c r="V18" s="32">
        <v>50133</v>
      </c>
      <c r="W18" s="32">
        <v>49457</v>
      </c>
      <c r="X18" s="32">
        <v>48789</v>
      </c>
      <c r="Y18" s="32">
        <v>48040</v>
      </c>
      <c r="Z18" s="32">
        <v>47172</v>
      </c>
      <c r="AA18" s="32">
        <v>46536</v>
      </c>
      <c r="AC18" s="55">
        <f t="shared" si="3"/>
        <v>50660</v>
      </c>
      <c r="AD18" s="55">
        <f t="shared" si="4"/>
        <v>47998.8</v>
      </c>
      <c r="AE18" s="54">
        <f t="shared" si="5"/>
        <v>-5.2530596131069821E-2</v>
      </c>
      <c r="AI18">
        <v>0</v>
      </c>
      <c r="AJ18">
        <v>0.2</v>
      </c>
      <c r="AL18" s="54">
        <f t="shared" si="6"/>
        <v>0</v>
      </c>
      <c r="AM18" s="54">
        <f t="shared" si="7"/>
        <v>2.777777777777778E-2</v>
      </c>
      <c r="AN18" s="67" t="s">
        <v>155</v>
      </c>
      <c r="AQ18" s="68">
        <f t="shared" si="9"/>
        <v>0.41667708359375655</v>
      </c>
    </row>
    <row r="19" spans="1:43" ht="15.95" customHeight="1" x14ac:dyDescent="0.25">
      <c r="A19" s="10" t="s">
        <v>76</v>
      </c>
      <c r="B19" s="11" t="s">
        <v>77</v>
      </c>
      <c r="C19" s="9" t="s">
        <v>13</v>
      </c>
      <c r="D19" s="56">
        <v>59</v>
      </c>
      <c r="E19" s="56">
        <v>61</v>
      </c>
      <c r="F19" s="56">
        <v>65</v>
      </c>
      <c r="G19" s="56">
        <v>62</v>
      </c>
      <c r="H19" s="56">
        <v>69</v>
      </c>
      <c r="I19" s="56">
        <v>93</v>
      </c>
      <c r="J19" s="56">
        <v>103</v>
      </c>
      <c r="K19" s="56">
        <v>96</v>
      </c>
      <c r="L19" s="56">
        <v>73</v>
      </c>
      <c r="N19" s="53">
        <f t="shared" si="0"/>
        <v>61.75</v>
      </c>
      <c r="O19" s="53">
        <f t="shared" si="1"/>
        <v>86.8</v>
      </c>
      <c r="P19" s="54">
        <f t="shared" si="2"/>
        <v>0.40566801619433196</v>
      </c>
      <c r="S19" s="32">
        <v>754829</v>
      </c>
      <c r="T19" s="32">
        <v>773264</v>
      </c>
      <c r="U19" s="32">
        <v>792047</v>
      </c>
      <c r="V19" s="32">
        <v>807400</v>
      </c>
      <c r="W19" s="32">
        <v>825668</v>
      </c>
      <c r="X19" s="32">
        <v>843117</v>
      </c>
      <c r="Y19" s="32">
        <v>860002</v>
      </c>
      <c r="Z19" s="32">
        <v>872514</v>
      </c>
      <c r="AA19" s="32">
        <v>885708</v>
      </c>
      <c r="AC19" s="55">
        <f t="shared" si="3"/>
        <v>781885</v>
      </c>
      <c r="AD19" s="55">
        <f t="shared" si="4"/>
        <v>857401.8</v>
      </c>
      <c r="AE19" s="54">
        <f t="shared" si="5"/>
        <v>9.6583001336513735E-2</v>
      </c>
      <c r="AI19">
        <v>1</v>
      </c>
      <c r="AJ19">
        <v>2.2000000000000002</v>
      </c>
      <c r="AL19" s="54">
        <f t="shared" si="6"/>
        <v>1.6194331983805668E-2</v>
      </c>
      <c r="AM19" s="54">
        <f t="shared" si="7"/>
        <v>2.5345622119815669E-2</v>
      </c>
      <c r="AN19" s="67">
        <f t="shared" si="8"/>
        <v>0.56509216589861755</v>
      </c>
      <c r="AQ19" s="68">
        <f t="shared" si="9"/>
        <v>0.25658915108412417</v>
      </c>
    </row>
    <row r="20" spans="1:43" ht="15.95" customHeight="1" x14ac:dyDescent="0.25">
      <c r="A20" s="10" t="s">
        <v>112</v>
      </c>
      <c r="B20" s="8" t="s">
        <v>113</v>
      </c>
      <c r="C20" s="16" t="s">
        <v>5</v>
      </c>
      <c r="D20" s="32">
        <v>19</v>
      </c>
      <c r="E20" s="32">
        <v>21</v>
      </c>
      <c r="F20" s="32">
        <v>29</v>
      </c>
      <c r="G20" s="32">
        <v>25</v>
      </c>
      <c r="H20" s="32">
        <v>35</v>
      </c>
      <c r="I20" s="32">
        <v>28</v>
      </c>
      <c r="J20" s="32">
        <v>17</v>
      </c>
      <c r="K20" s="32">
        <v>27</v>
      </c>
      <c r="L20" s="32">
        <v>44</v>
      </c>
      <c r="N20" s="53">
        <f t="shared" si="0"/>
        <v>23.5</v>
      </c>
      <c r="O20" s="53">
        <f t="shared" si="1"/>
        <v>30.2</v>
      </c>
      <c r="P20" s="54">
        <f t="shared" si="2"/>
        <v>0.28510638297872337</v>
      </c>
      <c r="S20" s="32">
        <v>172341</v>
      </c>
      <c r="T20" s="32">
        <v>173972</v>
      </c>
      <c r="U20" s="32">
        <v>175325</v>
      </c>
      <c r="V20" s="32">
        <v>175321</v>
      </c>
      <c r="W20" s="32">
        <v>176400</v>
      </c>
      <c r="X20" s="32">
        <v>177746</v>
      </c>
      <c r="Y20" s="32">
        <v>179530</v>
      </c>
      <c r="Z20" s="32">
        <v>181918</v>
      </c>
      <c r="AA20" s="32">
        <v>182799</v>
      </c>
      <c r="AC20" s="55">
        <f t="shared" si="3"/>
        <v>174239.75</v>
      </c>
      <c r="AD20" s="55">
        <f t="shared" si="4"/>
        <v>179678.6</v>
      </c>
      <c r="AE20" s="54">
        <f t="shared" si="5"/>
        <v>3.1214748643750956E-2</v>
      </c>
      <c r="AI20">
        <v>0.5</v>
      </c>
      <c r="AJ20">
        <v>0.6</v>
      </c>
      <c r="AL20" s="54">
        <f t="shared" si="6"/>
        <v>2.1276595744680851E-2</v>
      </c>
      <c r="AM20" s="54">
        <f t="shared" si="7"/>
        <v>1.9867549668874173E-2</v>
      </c>
      <c r="AN20" s="67">
        <f t="shared" si="8"/>
        <v>-6.6225165562913843E-2</v>
      </c>
      <c r="AQ20" s="68">
        <f t="shared" si="9"/>
        <v>0.33392958315570132</v>
      </c>
    </row>
    <row r="21" spans="1:43" ht="15.95" customHeight="1" x14ac:dyDescent="0.25">
      <c r="A21" s="16" t="s">
        <v>138</v>
      </c>
      <c r="B21" s="16" t="s">
        <v>139</v>
      </c>
      <c r="C21" s="16" t="s">
        <v>8</v>
      </c>
      <c r="D21" s="32">
        <v>9</v>
      </c>
      <c r="E21" s="32">
        <v>7</v>
      </c>
      <c r="F21" s="32">
        <v>6</v>
      </c>
      <c r="G21" s="32">
        <v>10</v>
      </c>
      <c r="H21" s="32">
        <v>5</v>
      </c>
      <c r="I21" s="32">
        <v>7</v>
      </c>
      <c r="J21" s="32">
        <v>8</v>
      </c>
      <c r="K21" s="32">
        <v>5</v>
      </c>
      <c r="L21" s="32">
        <v>3</v>
      </c>
      <c r="N21" s="53">
        <f t="shared" si="0"/>
        <v>8</v>
      </c>
      <c r="O21" s="53">
        <f t="shared" si="1"/>
        <v>5.6</v>
      </c>
      <c r="P21" s="54">
        <f t="shared" si="2"/>
        <v>-0.30000000000000004</v>
      </c>
      <c r="S21" s="32">
        <v>60177</v>
      </c>
      <c r="T21" s="32">
        <v>61438</v>
      </c>
      <c r="U21" s="32">
        <v>62122</v>
      </c>
      <c r="V21" s="32">
        <v>62279</v>
      </c>
      <c r="W21" s="32">
        <v>62905</v>
      </c>
      <c r="X21" s="32">
        <v>63451</v>
      </c>
      <c r="Y21" s="32">
        <v>63520</v>
      </c>
      <c r="Z21" s="32">
        <v>63835</v>
      </c>
      <c r="AA21" s="32">
        <v>64235</v>
      </c>
      <c r="AC21" s="55">
        <f t="shared" si="3"/>
        <v>61504</v>
      </c>
      <c r="AD21" s="55">
        <f t="shared" si="4"/>
        <v>63589.2</v>
      </c>
      <c r="AE21" s="54">
        <f t="shared" si="5"/>
        <v>3.3903485952133147E-2</v>
      </c>
      <c r="AI21">
        <v>0</v>
      </c>
      <c r="AJ21">
        <v>0.2</v>
      </c>
      <c r="AL21" s="54">
        <f t="shared" si="6"/>
        <v>0</v>
      </c>
      <c r="AM21" s="54">
        <f t="shared" si="7"/>
        <v>3.5714285714285719E-2</v>
      </c>
      <c r="AN21" s="67" t="s">
        <v>155</v>
      </c>
      <c r="AQ21" s="68">
        <f t="shared" si="9"/>
        <v>0.31451881766086071</v>
      </c>
    </row>
    <row r="22" spans="1:43" ht="15.95" customHeight="1" x14ac:dyDescent="0.25">
      <c r="A22" s="10" t="s">
        <v>48</v>
      </c>
      <c r="B22" s="8" t="s">
        <v>49</v>
      </c>
      <c r="C22" s="9" t="s">
        <v>13</v>
      </c>
      <c r="D22" s="32">
        <v>119</v>
      </c>
      <c r="E22" s="32">
        <v>145</v>
      </c>
      <c r="F22" s="32">
        <v>131</v>
      </c>
      <c r="G22" s="32">
        <v>120</v>
      </c>
      <c r="H22" s="32">
        <v>121</v>
      </c>
      <c r="I22" s="32">
        <v>121</v>
      </c>
      <c r="J22" s="32">
        <v>148</v>
      </c>
      <c r="K22" s="32">
        <v>134</v>
      </c>
      <c r="L22" s="32">
        <v>141</v>
      </c>
      <c r="N22" s="53">
        <f t="shared" si="0"/>
        <v>128.75</v>
      </c>
      <c r="O22" s="53">
        <f t="shared" si="1"/>
        <v>133</v>
      </c>
      <c r="P22" s="54">
        <f t="shared" si="2"/>
        <v>3.3009708737864081E-2</v>
      </c>
      <c r="S22" s="32">
        <v>2708114</v>
      </c>
      <c r="T22" s="32">
        <v>2719141</v>
      </c>
      <c r="U22" s="32">
        <v>2725731</v>
      </c>
      <c r="V22" s="32">
        <v>2727066</v>
      </c>
      <c r="W22" s="32">
        <v>2724344</v>
      </c>
      <c r="X22" s="32">
        <v>2716723</v>
      </c>
      <c r="Y22" s="32">
        <v>2711069</v>
      </c>
      <c r="Z22" s="32">
        <v>2701423</v>
      </c>
      <c r="AA22" s="32">
        <v>2693976</v>
      </c>
      <c r="AC22" s="55">
        <f t="shared" si="3"/>
        <v>2720013</v>
      </c>
      <c r="AD22" s="55">
        <f t="shared" si="4"/>
        <v>2709507</v>
      </c>
      <c r="AE22" s="54">
        <f t="shared" si="5"/>
        <v>-3.8624815396102888E-3</v>
      </c>
      <c r="AI22">
        <v>6.25</v>
      </c>
      <c r="AJ22">
        <v>5.8</v>
      </c>
      <c r="AL22" s="54">
        <f t="shared" si="6"/>
        <v>4.8543689320388349E-2</v>
      </c>
      <c r="AM22" s="54">
        <f t="shared" si="7"/>
        <v>4.3609022556390979E-2</v>
      </c>
      <c r="AN22" s="67">
        <f t="shared" si="8"/>
        <v>-0.10165413533834582</v>
      </c>
      <c r="AQ22" s="68">
        <f t="shared" si="9"/>
        <v>0.21406108196066664</v>
      </c>
    </row>
    <row r="23" spans="1:43" ht="15.95" customHeight="1" x14ac:dyDescent="0.25">
      <c r="A23" s="10" t="s">
        <v>94</v>
      </c>
      <c r="B23" s="11" t="s">
        <v>95</v>
      </c>
      <c r="C23" s="9" t="s">
        <v>13</v>
      </c>
      <c r="D23" s="32">
        <v>26</v>
      </c>
      <c r="E23" s="32">
        <v>23</v>
      </c>
      <c r="F23" s="32">
        <v>21</v>
      </c>
      <c r="G23" s="32">
        <v>17</v>
      </c>
      <c r="H23" s="32">
        <v>41</v>
      </c>
      <c r="I23" s="32">
        <v>49</v>
      </c>
      <c r="J23" s="32">
        <v>53</v>
      </c>
      <c r="K23" s="32">
        <v>36</v>
      </c>
      <c r="L23" s="32">
        <v>52</v>
      </c>
      <c r="N23" s="53">
        <f t="shared" si="0"/>
        <v>21.75</v>
      </c>
      <c r="O23" s="53">
        <f t="shared" si="1"/>
        <v>46.2</v>
      </c>
      <c r="P23" s="54">
        <f t="shared" si="2"/>
        <v>1.1241379310344828</v>
      </c>
      <c r="S23" s="32">
        <v>392667</v>
      </c>
      <c r="T23" s="32">
        <v>391550</v>
      </c>
      <c r="U23" s="32">
        <v>391792</v>
      </c>
      <c r="V23" s="32">
        <v>390871</v>
      </c>
      <c r="W23" s="32">
        <v>389244</v>
      </c>
      <c r="X23" s="32">
        <v>387662</v>
      </c>
      <c r="Y23" s="32">
        <v>385252</v>
      </c>
      <c r="Z23" s="32">
        <v>383214</v>
      </c>
      <c r="AA23" s="32">
        <v>381009</v>
      </c>
      <c r="AC23" s="55">
        <f t="shared" si="3"/>
        <v>391720</v>
      </c>
      <c r="AD23" s="55">
        <f t="shared" si="4"/>
        <v>385276.2</v>
      </c>
      <c r="AE23" s="54">
        <f t="shared" si="5"/>
        <v>-1.645001531706318E-2</v>
      </c>
      <c r="AI23">
        <v>0.25</v>
      </c>
      <c r="AJ23">
        <v>0.6</v>
      </c>
      <c r="AL23" s="54">
        <f t="shared" si="6"/>
        <v>1.1494252873563218E-2</v>
      </c>
      <c r="AM23" s="54">
        <f t="shared" si="7"/>
        <v>1.2987012987012986E-2</v>
      </c>
      <c r="AN23" s="67">
        <f t="shared" si="8"/>
        <v>0.1298701298701298</v>
      </c>
      <c r="AQ23" s="68">
        <f t="shared" si="9"/>
        <v>0.15573243299222739</v>
      </c>
    </row>
    <row r="24" spans="1:43" ht="15.95" customHeight="1" x14ac:dyDescent="0.25">
      <c r="A24" s="2" t="s">
        <v>26</v>
      </c>
      <c r="B24" s="3" t="s">
        <v>27</v>
      </c>
      <c r="C24" s="9" t="s">
        <v>13</v>
      </c>
      <c r="D24" s="32">
        <v>21</v>
      </c>
      <c r="E24" s="32">
        <v>29</v>
      </c>
      <c r="F24" s="32">
        <v>34</v>
      </c>
      <c r="G24" s="32">
        <v>26</v>
      </c>
      <c r="H24" s="32">
        <v>26</v>
      </c>
      <c r="I24" s="32">
        <v>31</v>
      </c>
      <c r="J24" s="32">
        <v>39</v>
      </c>
      <c r="K24" s="32">
        <v>48</v>
      </c>
      <c r="L24" s="32">
        <v>40</v>
      </c>
      <c r="N24" s="53">
        <f t="shared" si="0"/>
        <v>27.5</v>
      </c>
      <c r="O24" s="53">
        <f t="shared" si="1"/>
        <v>36.799999999999997</v>
      </c>
      <c r="P24" s="54">
        <f t="shared" si="2"/>
        <v>0.33818181818181808</v>
      </c>
      <c r="S24" s="32">
        <v>427434</v>
      </c>
      <c r="T24" s="32">
        <v>432782</v>
      </c>
      <c r="U24" s="32">
        <v>438146</v>
      </c>
      <c r="V24" s="32">
        <v>442361</v>
      </c>
      <c r="W24" s="32">
        <v>449572</v>
      </c>
      <c r="X24" s="32">
        <v>458714</v>
      </c>
      <c r="Y24" s="32">
        <v>465167</v>
      </c>
      <c r="Z24" s="32">
        <v>472567</v>
      </c>
      <c r="AA24" s="32">
        <v>478221</v>
      </c>
      <c r="AC24" s="55">
        <f t="shared" si="3"/>
        <v>435180.75</v>
      </c>
      <c r="AD24" s="55">
        <f t="shared" si="4"/>
        <v>464848.2</v>
      </c>
      <c r="AE24" s="54">
        <f t="shared" si="5"/>
        <v>6.8172707547381195E-2</v>
      </c>
      <c r="AI24">
        <v>0.75</v>
      </c>
      <c r="AJ24">
        <v>2</v>
      </c>
      <c r="AL24" s="54">
        <f t="shared" si="6"/>
        <v>2.7272727272727271E-2</v>
      </c>
      <c r="AM24" s="54">
        <f t="shared" si="7"/>
        <v>5.4347826086956527E-2</v>
      </c>
      <c r="AN24" s="67">
        <f t="shared" si="8"/>
        <v>0.9927536231884061</v>
      </c>
      <c r="AQ24" s="68">
        <f t="shared" si="9"/>
        <v>0.43024798202940229</v>
      </c>
    </row>
    <row r="25" spans="1:43" ht="15.95" customHeight="1" x14ac:dyDescent="0.25">
      <c r="A25" s="10" t="s">
        <v>96</v>
      </c>
      <c r="B25" s="8" t="s">
        <v>95</v>
      </c>
      <c r="C25" s="9" t="s">
        <v>13</v>
      </c>
      <c r="D25" s="32">
        <v>57</v>
      </c>
      <c r="E25" s="32">
        <v>58</v>
      </c>
      <c r="F25" s="32">
        <v>33</v>
      </c>
      <c r="G25" s="32">
        <v>49</v>
      </c>
      <c r="H25" s="32">
        <v>57</v>
      </c>
      <c r="I25" s="32">
        <v>53</v>
      </c>
      <c r="J25" s="32">
        <v>58</v>
      </c>
      <c r="K25" s="32">
        <v>66</v>
      </c>
      <c r="L25" s="32">
        <v>74</v>
      </c>
      <c r="N25" s="53">
        <f t="shared" si="0"/>
        <v>49.25</v>
      </c>
      <c r="O25" s="53">
        <f t="shared" si="1"/>
        <v>61.6</v>
      </c>
      <c r="P25" s="54">
        <f t="shared" si="2"/>
        <v>0.25076142131979701</v>
      </c>
      <c r="S25" s="32">
        <v>800607</v>
      </c>
      <c r="T25" s="32">
        <v>812740</v>
      </c>
      <c r="U25" s="32">
        <v>827797</v>
      </c>
      <c r="V25" s="32">
        <v>841673</v>
      </c>
      <c r="W25" s="32">
        <v>854950</v>
      </c>
      <c r="X25" s="32">
        <v>866894</v>
      </c>
      <c r="Y25" s="32">
        <v>881694</v>
      </c>
      <c r="Z25" s="32">
        <v>890869</v>
      </c>
      <c r="AA25" s="32">
        <v>898553</v>
      </c>
      <c r="AC25" s="55">
        <f t="shared" si="3"/>
        <v>820704.25</v>
      </c>
      <c r="AD25" s="55">
        <f t="shared" si="4"/>
        <v>878592</v>
      </c>
      <c r="AE25" s="54">
        <f t="shared" si="5"/>
        <v>7.0534239343831837E-2</v>
      </c>
      <c r="AI25">
        <v>2.5</v>
      </c>
      <c r="AJ25">
        <v>1.4</v>
      </c>
      <c r="AL25" s="54">
        <f t="shared" si="6"/>
        <v>5.0761421319796954E-2</v>
      </c>
      <c r="AM25" s="54">
        <f t="shared" si="7"/>
        <v>2.2727272727272724E-2</v>
      </c>
      <c r="AN25" s="67">
        <f t="shared" si="8"/>
        <v>-0.55227272727272736</v>
      </c>
      <c r="AQ25" s="68">
        <f t="shared" si="9"/>
        <v>0.15934586247086246</v>
      </c>
    </row>
    <row r="26" spans="1:43" ht="15.95" customHeight="1" x14ac:dyDescent="0.25">
      <c r="A26" s="11" t="s">
        <v>118</v>
      </c>
      <c r="B26" s="3" t="s">
        <v>117</v>
      </c>
      <c r="C26" s="9" t="s">
        <v>13</v>
      </c>
      <c r="D26" s="32">
        <v>111</v>
      </c>
      <c r="E26" s="32">
        <v>137</v>
      </c>
      <c r="F26" s="32">
        <v>144</v>
      </c>
      <c r="G26" s="32">
        <v>154</v>
      </c>
      <c r="H26" s="32">
        <v>174</v>
      </c>
      <c r="I26" s="32">
        <v>190</v>
      </c>
      <c r="J26" s="32">
        <v>194</v>
      </c>
      <c r="K26" s="32">
        <v>199</v>
      </c>
      <c r="L26" s="32">
        <v>182</v>
      </c>
      <c r="N26" s="53">
        <f t="shared" si="0"/>
        <v>136.5</v>
      </c>
      <c r="O26" s="53">
        <f t="shared" si="1"/>
        <v>187.8</v>
      </c>
      <c r="P26" s="54">
        <f t="shared" si="2"/>
        <v>0.37582417582417593</v>
      </c>
      <c r="S26" s="32">
        <v>1218282</v>
      </c>
      <c r="T26" s="32">
        <v>1242115</v>
      </c>
      <c r="U26" s="32">
        <v>1258835</v>
      </c>
      <c r="V26" s="32">
        <v>1279098</v>
      </c>
      <c r="W26" s="32">
        <v>1301329</v>
      </c>
      <c r="X26" s="32">
        <v>1323916</v>
      </c>
      <c r="Y26" s="32">
        <v>1342479</v>
      </c>
      <c r="Z26" s="32">
        <v>1341802</v>
      </c>
      <c r="AA26" s="32">
        <v>1343573</v>
      </c>
      <c r="AC26" s="55">
        <f t="shared" si="3"/>
        <v>1249582.5</v>
      </c>
      <c r="AD26" s="55">
        <f t="shared" si="4"/>
        <v>1330619.8</v>
      </c>
      <c r="AE26" s="54">
        <f t="shared" si="5"/>
        <v>6.4851500401134021E-2</v>
      </c>
      <c r="AI26">
        <v>1.5</v>
      </c>
      <c r="AJ26">
        <v>2.2000000000000002</v>
      </c>
      <c r="AL26" s="54">
        <f t="shared" si="6"/>
        <v>1.098901098901099E-2</v>
      </c>
      <c r="AM26" s="54">
        <f t="shared" si="7"/>
        <v>1.1714589989350373E-2</v>
      </c>
      <c r="AN26" s="67">
        <f t="shared" si="8"/>
        <v>6.6027689030883893E-2</v>
      </c>
      <c r="AQ26" s="68">
        <f t="shared" si="9"/>
        <v>0.16533648454652486</v>
      </c>
    </row>
    <row r="27" spans="1:43" ht="15.95" customHeight="1" x14ac:dyDescent="0.25">
      <c r="A27" s="11" t="s">
        <v>25</v>
      </c>
      <c r="B27" s="11" t="s">
        <v>17</v>
      </c>
      <c r="C27" s="16" t="s">
        <v>5</v>
      </c>
      <c r="D27" s="32">
        <v>3</v>
      </c>
      <c r="E27" s="32">
        <v>4</v>
      </c>
      <c r="F27" s="32">
        <v>0</v>
      </c>
      <c r="G27" s="32">
        <v>3</v>
      </c>
      <c r="H27" s="32">
        <v>0</v>
      </c>
      <c r="I27" s="32">
        <v>2</v>
      </c>
      <c r="J27" s="32">
        <v>1</v>
      </c>
      <c r="K27" s="32">
        <v>2</v>
      </c>
      <c r="L27" s="32">
        <v>3</v>
      </c>
      <c r="N27" s="53">
        <f t="shared" si="0"/>
        <v>2.5</v>
      </c>
      <c r="O27" s="53">
        <f t="shared" si="1"/>
        <v>1.6</v>
      </c>
      <c r="P27" s="54">
        <f t="shared" si="2"/>
        <v>-0.36</v>
      </c>
      <c r="S27" s="32">
        <v>65657</v>
      </c>
      <c r="T27" s="32">
        <v>65781</v>
      </c>
      <c r="U27" s="32">
        <v>66213</v>
      </c>
      <c r="V27" s="32">
        <v>66545</v>
      </c>
      <c r="W27" s="32">
        <v>67367</v>
      </c>
      <c r="X27" s="32">
        <v>68028</v>
      </c>
      <c r="Y27" s="32">
        <v>68802</v>
      </c>
      <c r="Z27" s="32">
        <v>69220</v>
      </c>
      <c r="AA27" s="32">
        <v>69413</v>
      </c>
      <c r="AC27" s="55">
        <f t="shared" si="3"/>
        <v>66049</v>
      </c>
      <c r="AD27" s="55">
        <f t="shared" si="4"/>
        <v>68566</v>
      </c>
      <c r="AE27" s="54">
        <f t="shared" si="5"/>
        <v>3.8108071280413026E-2</v>
      </c>
      <c r="AI27">
        <v>0</v>
      </c>
      <c r="AJ27">
        <v>0</v>
      </c>
      <c r="AL27" s="54">
        <f t="shared" si="6"/>
        <v>0</v>
      </c>
      <c r="AM27" s="54">
        <f t="shared" si="7"/>
        <v>0</v>
      </c>
      <c r="AN27" s="67" t="s">
        <v>155</v>
      </c>
      <c r="AQ27" s="68">
        <f t="shared" si="9"/>
        <v>0</v>
      </c>
    </row>
    <row r="28" spans="1:43" ht="15.95" customHeight="1" x14ac:dyDescent="0.25">
      <c r="A28" s="10" t="s">
        <v>28</v>
      </c>
      <c r="B28" s="8" t="s">
        <v>27</v>
      </c>
      <c r="C28" s="9" t="s">
        <v>13</v>
      </c>
      <c r="D28" s="32">
        <v>33</v>
      </c>
      <c r="E28" s="32">
        <v>36</v>
      </c>
      <c r="F28" s="32">
        <v>40</v>
      </c>
      <c r="G28" s="32">
        <v>42</v>
      </c>
      <c r="H28" s="32">
        <v>52</v>
      </c>
      <c r="I28" s="32">
        <v>54</v>
      </c>
      <c r="J28" s="32">
        <v>49</v>
      </c>
      <c r="K28" s="32">
        <v>60</v>
      </c>
      <c r="L28" s="32">
        <v>61</v>
      </c>
      <c r="N28" s="53">
        <f t="shared" si="0"/>
        <v>37.75</v>
      </c>
      <c r="O28" s="53">
        <f t="shared" si="1"/>
        <v>55.2</v>
      </c>
      <c r="P28" s="54">
        <f t="shared" si="2"/>
        <v>0.46225165562913917</v>
      </c>
      <c r="S28" s="32">
        <v>620530</v>
      </c>
      <c r="T28" s="32">
        <v>635163</v>
      </c>
      <c r="U28" s="32">
        <v>649391</v>
      </c>
      <c r="V28" s="32">
        <v>664582</v>
      </c>
      <c r="W28" s="32">
        <v>683285</v>
      </c>
      <c r="X28" s="32">
        <v>696159</v>
      </c>
      <c r="Y28" s="32">
        <v>704961</v>
      </c>
      <c r="Z28" s="32">
        <v>716265</v>
      </c>
      <c r="AA28" s="32">
        <v>727211</v>
      </c>
      <c r="AC28" s="55">
        <f t="shared" si="3"/>
        <v>642416.5</v>
      </c>
      <c r="AD28" s="55">
        <f t="shared" si="4"/>
        <v>705576.2</v>
      </c>
      <c r="AE28" s="54">
        <f t="shared" si="5"/>
        <v>9.8315812249529635E-2</v>
      </c>
      <c r="AI28">
        <v>1.5</v>
      </c>
      <c r="AJ28">
        <v>3.2</v>
      </c>
      <c r="AL28" s="54">
        <f t="shared" si="6"/>
        <v>3.9735099337748346E-2</v>
      </c>
      <c r="AM28" s="54">
        <f t="shared" si="7"/>
        <v>5.7971014492753624E-2</v>
      </c>
      <c r="AN28" s="67">
        <f t="shared" si="8"/>
        <v>0.45893719806763278</v>
      </c>
      <c r="AQ28" s="68">
        <f t="shared" si="9"/>
        <v>0.45353003686915744</v>
      </c>
    </row>
    <row r="29" spans="1:43" ht="15.95" customHeight="1" x14ac:dyDescent="0.25">
      <c r="A29" s="12" t="s">
        <v>44</v>
      </c>
      <c r="B29" s="8" t="s">
        <v>45</v>
      </c>
      <c r="C29" s="16" t="s">
        <v>8</v>
      </c>
      <c r="D29" s="32">
        <v>14</v>
      </c>
      <c r="E29" s="32">
        <v>11</v>
      </c>
      <c r="F29" s="32">
        <v>11</v>
      </c>
      <c r="G29" s="32">
        <v>9</v>
      </c>
      <c r="H29" s="32">
        <v>15</v>
      </c>
      <c r="I29" s="32">
        <v>20</v>
      </c>
      <c r="J29" s="32">
        <v>13</v>
      </c>
      <c r="K29" s="32">
        <v>11</v>
      </c>
      <c r="L29" s="32">
        <v>15</v>
      </c>
      <c r="N29" s="53">
        <f t="shared" si="0"/>
        <v>11.25</v>
      </c>
      <c r="O29" s="53">
        <f t="shared" si="1"/>
        <v>14.8</v>
      </c>
      <c r="P29" s="54">
        <f t="shared" si="2"/>
        <v>0.31555555555555564</v>
      </c>
      <c r="S29" s="32">
        <v>207924</v>
      </c>
      <c r="T29" s="32">
        <v>210244</v>
      </c>
      <c r="U29" s="32">
        <v>212026</v>
      </c>
      <c r="V29" s="32">
        <v>214350</v>
      </c>
      <c r="W29" s="32">
        <v>215243</v>
      </c>
      <c r="X29" s="32">
        <v>216308</v>
      </c>
      <c r="Y29" s="32">
        <v>216662</v>
      </c>
      <c r="Z29" s="32">
        <v>215994</v>
      </c>
      <c r="AA29" s="32">
        <v>214237</v>
      </c>
      <c r="AC29" s="55">
        <f t="shared" si="3"/>
        <v>211136</v>
      </c>
      <c r="AD29" s="55">
        <f t="shared" si="4"/>
        <v>215688.8</v>
      </c>
      <c r="AE29" s="54">
        <f t="shared" si="5"/>
        <v>2.1563352531069967E-2</v>
      </c>
      <c r="AI29">
        <v>0</v>
      </c>
      <c r="AJ29">
        <v>0.4</v>
      </c>
      <c r="AL29" s="54">
        <f t="shared" si="6"/>
        <v>0</v>
      </c>
      <c r="AM29" s="54">
        <f t="shared" si="7"/>
        <v>2.7027027027027029E-2</v>
      </c>
      <c r="AN29" s="67" t="s">
        <v>155</v>
      </c>
      <c r="AQ29" s="68">
        <f t="shared" si="9"/>
        <v>0.18545237397583927</v>
      </c>
    </row>
    <row r="30" spans="1:43" ht="15.95" customHeight="1" x14ac:dyDescent="0.25">
      <c r="A30" s="10" t="s">
        <v>65</v>
      </c>
      <c r="B30" s="8" t="s">
        <v>66</v>
      </c>
      <c r="C30" s="9" t="s">
        <v>13</v>
      </c>
      <c r="D30" s="32">
        <v>78</v>
      </c>
      <c r="E30" s="32">
        <v>104</v>
      </c>
      <c r="F30" s="32">
        <v>114</v>
      </c>
      <c r="G30" s="32">
        <v>125</v>
      </c>
      <c r="H30" s="32">
        <v>130</v>
      </c>
      <c r="I30" s="32">
        <v>119</v>
      </c>
      <c r="J30" s="32">
        <v>103</v>
      </c>
      <c r="K30" s="32">
        <v>107</v>
      </c>
      <c r="L30" s="32">
        <v>115</v>
      </c>
      <c r="N30" s="53">
        <f t="shared" si="0"/>
        <v>105.25</v>
      </c>
      <c r="O30" s="53">
        <f t="shared" si="1"/>
        <v>114.8</v>
      </c>
      <c r="P30" s="54">
        <f t="shared" si="2"/>
        <v>9.0736342042755311E-2</v>
      </c>
      <c r="S30" s="32">
        <v>705118</v>
      </c>
      <c r="T30" s="32">
        <v>700183</v>
      </c>
      <c r="U30" s="32">
        <v>691868</v>
      </c>
      <c r="V30" s="32">
        <v>682609</v>
      </c>
      <c r="W30" s="32">
        <v>679410</v>
      </c>
      <c r="X30" s="32">
        <v>677143</v>
      </c>
      <c r="Y30" s="32">
        <v>674631</v>
      </c>
      <c r="Z30" s="32">
        <v>672977</v>
      </c>
      <c r="AA30" s="32">
        <v>670031</v>
      </c>
      <c r="AC30" s="55">
        <f t="shared" si="3"/>
        <v>694944.5</v>
      </c>
      <c r="AD30" s="55">
        <f t="shared" si="4"/>
        <v>674838.4</v>
      </c>
      <c r="AE30" s="54">
        <f t="shared" si="5"/>
        <v>-2.8931950680953625E-2</v>
      </c>
      <c r="AI30">
        <v>3</v>
      </c>
      <c r="AJ30">
        <v>1.8</v>
      </c>
      <c r="AL30" s="54">
        <f t="shared" si="6"/>
        <v>2.8503562945368172E-2</v>
      </c>
      <c r="AM30" s="54">
        <f t="shared" si="7"/>
        <v>1.5679442508710801E-2</v>
      </c>
      <c r="AN30" s="67">
        <f t="shared" si="8"/>
        <v>-0.44991289198606277</v>
      </c>
      <c r="AQ30" s="68">
        <f t="shared" si="9"/>
        <v>0.26673052392987712</v>
      </c>
    </row>
    <row r="31" spans="1:43" ht="15.95" customHeight="1" x14ac:dyDescent="0.25">
      <c r="A31" s="10" t="s">
        <v>120</v>
      </c>
      <c r="B31" s="3" t="s">
        <v>117</v>
      </c>
      <c r="C31" s="9" t="s">
        <v>13</v>
      </c>
      <c r="D31" s="32">
        <v>72</v>
      </c>
      <c r="E31" s="32">
        <v>54</v>
      </c>
      <c r="F31" s="32">
        <v>50</v>
      </c>
      <c r="G31" s="32">
        <v>52</v>
      </c>
      <c r="H31" s="32">
        <v>52</v>
      </c>
      <c r="I31" s="32">
        <v>67</v>
      </c>
      <c r="J31" s="32">
        <v>50</v>
      </c>
      <c r="K31" s="32">
        <v>70</v>
      </c>
      <c r="L31" s="32">
        <v>69</v>
      </c>
      <c r="N31" s="53">
        <f t="shared" si="0"/>
        <v>57</v>
      </c>
      <c r="O31" s="53">
        <f t="shared" si="1"/>
        <v>61.6</v>
      </c>
      <c r="P31" s="54">
        <f t="shared" si="2"/>
        <v>8.0701754385964941E-2</v>
      </c>
      <c r="S31" s="32">
        <v>664404</v>
      </c>
      <c r="T31" s="32">
        <v>674941</v>
      </c>
      <c r="U31" s="32">
        <v>674808</v>
      </c>
      <c r="V31" s="32">
        <v>677235</v>
      </c>
      <c r="W31" s="32">
        <v>676242</v>
      </c>
      <c r="X31" s="32">
        <v>679955</v>
      </c>
      <c r="Y31" s="32">
        <v>681343</v>
      </c>
      <c r="Z31" s="32">
        <v>679875</v>
      </c>
      <c r="AA31" s="32">
        <v>681728</v>
      </c>
      <c r="AC31" s="55">
        <f t="shared" si="3"/>
        <v>672847</v>
      </c>
      <c r="AD31" s="55">
        <f t="shared" si="4"/>
        <v>679828.6</v>
      </c>
      <c r="AE31" s="54">
        <f t="shared" si="5"/>
        <v>1.0376207369580271E-2</v>
      </c>
      <c r="AI31">
        <v>0.25</v>
      </c>
      <c r="AJ31">
        <v>0.4</v>
      </c>
      <c r="AL31" s="54">
        <f t="shared" si="6"/>
        <v>4.3859649122807015E-3</v>
      </c>
      <c r="AM31" s="54">
        <f t="shared" si="7"/>
        <v>6.4935064935064939E-3</v>
      </c>
      <c r="AN31" s="67">
        <f t="shared" si="8"/>
        <v>0.48051948051948068</v>
      </c>
      <c r="AQ31" s="68">
        <f t="shared" si="9"/>
        <v>5.88383601395999E-2</v>
      </c>
    </row>
    <row r="32" spans="1:43" ht="15.95" customHeight="1" x14ac:dyDescent="0.25">
      <c r="A32" s="10" t="s">
        <v>100</v>
      </c>
      <c r="B32" s="8" t="s">
        <v>101</v>
      </c>
      <c r="C32" s="16" t="s">
        <v>5</v>
      </c>
      <c r="D32" s="32">
        <v>6</v>
      </c>
      <c r="E32" s="32">
        <v>5</v>
      </c>
      <c r="F32" s="32">
        <v>2</v>
      </c>
      <c r="G32" s="32">
        <v>3</v>
      </c>
      <c r="H32" s="32">
        <v>6</v>
      </c>
      <c r="I32" s="32">
        <v>8</v>
      </c>
      <c r="J32" s="32">
        <v>4</v>
      </c>
      <c r="K32" s="32">
        <v>6</v>
      </c>
      <c r="L32" s="32">
        <v>6</v>
      </c>
      <c r="N32" s="53">
        <f t="shared" si="0"/>
        <v>4</v>
      </c>
      <c r="O32" s="53">
        <f t="shared" si="1"/>
        <v>6</v>
      </c>
      <c r="P32" s="54">
        <f t="shared" si="2"/>
        <v>0.5</v>
      </c>
      <c r="S32" s="32">
        <v>157424</v>
      </c>
      <c r="T32" s="32">
        <v>158238</v>
      </c>
      <c r="U32" s="32">
        <v>158441</v>
      </c>
      <c r="V32" s="32">
        <v>160260</v>
      </c>
      <c r="W32" s="32">
        <v>162910</v>
      </c>
      <c r="X32" s="32">
        <v>165927</v>
      </c>
      <c r="Y32" s="32">
        <v>169391</v>
      </c>
      <c r="Z32" s="32">
        <v>170701</v>
      </c>
      <c r="AA32" s="32">
        <v>172622</v>
      </c>
      <c r="AC32" s="55">
        <f t="shared" si="3"/>
        <v>158590.75</v>
      </c>
      <c r="AD32" s="55">
        <f t="shared" si="4"/>
        <v>168310.2</v>
      </c>
      <c r="AE32" s="54">
        <f t="shared" si="5"/>
        <v>6.1286361278952345E-2</v>
      </c>
      <c r="AI32">
        <v>0.75</v>
      </c>
      <c r="AJ32">
        <v>0.4</v>
      </c>
      <c r="AL32" s="54">
        <f t="shared" si="6"/>
        <v>0.1875</v>
      </c>
      <c r="AM32" s="54">
        <f t="shared" si="7"/>
        <v>6.6666666666666666E-2</v>
      </c>
      <c r="AN32" s="67">
        <f t="shared" si="8"/>
        <v>-0.64444444444444449</v>
      </c>
      <c r="AQ32" s="68">
        <f t="shared" si="9"/>
        <v>0.23765642248657537</v>
      </c>
    </row>
    <row r="33" spans="1:43" ht="15.95" customHeight="1" x14ac:dyDescent="0.25">
      <c r="A33" s="7" t="s">
        <v>79</v>
      </c>
      <c r="B33" s="8" t="s">
        <v>80</v>
      </c>
      <c r="C33" s="16" t="s">
        <v>8</v>
      </c>
      <c r="D33" s="32">
        <v>6</v>
      </c>
      <c r="E33" s="32">
        <v>3</v>
      </c>
      <c r="F33" s="32">
        <v>0</v>
      </c>
      <c r="G33" s="32">
        <v>3</v>
      </c>
      <c r="H33" s="32">
        <v>2</v>
      </c>
      <c r="I33" s="32">
        <v>2</v>
      </c>
      <c r="J33" s="32">
        <v>4</v>
      </c>
      <c r="K33" s="32">
        <v>4</v>
      </c>
      <c r="L33" s="32">
        <v>3</v>
      </c>
      <c r="N33" s="53">
        <f t="shared" si="0"/>
        <v>3</v>
      </c>
      <c r="O33" s="53">
        <f t="shared" si="1"/>
        <v>3</v>
      </c>
      <c r="P33" s="54">
        <f t="shared" si="2"/>
        <v>0</v>
      </c>
      <c r="S33" s="32">
        <v>108142</v>
      </c>
      <c r="T33" s="32">
        <v>110881</v>
      </c>
      <c r="U33" s="32">
        <v>113739</v>
      </c>
      <c r="V33" s="32">
        <v>115715</v>
      </c>
      <c r="W33" s="32">
        <v>118093</v>
      </c>
      <c r="X33" s="32">
        <v>120149</v>
      </c>
      <c r="Y33" s="32">
        <v>122420</v>
      </c>
      <c r="Z33" s="32">
        <v>124091</v>
      </c>
      <c r="AA33" s="32">
        <v>124662</v>
      </c>
      <c r="AC33" s="55">
        <f t="shared" si="3"/>
        <v>112119.25</v>
      </c>
      <c r="AD33" s="55">
        <f t="shared" si="4"/>
        <v>121883</v>
      </c>
      <c r="AE33" s="54">
        <f t="shared" si="5"/>
        <v>8.7083618557919365E-2</v>
      </c>
      <c r="AI33">
        <v>0</v>
      </c>
      <c r="AJ33">
        <v>0.4</v>
      </c>
      <c r="AL33" s="54">
        <f t="shared" si="6"/>
        <v>0</v>
      </c>
      <c r="AM33" s="54">
        <f t="shared" si="7"/>
        <v>0.13333333333333333</v>
      </c>
      <c r="AN33" s="67" t="s">
        <v>155</v>
      </c>
      <c r="AQ33" s="68">
        <f t="shared" si="9"/>
        <v>0.32818358589795132</v>
      </c>
    </row>
    <row r="34" spans="1:43" ht="15.95" customHeight="1" x14ac:dyDescent="0.25">
      <c r="A34" s="2" t="s">
        <v>30</v>
      </c>
      <c r="B34" s="3" t="s">
        <v>27</v>
      </c>
      <c r="C34" s="16" t="s">
        <v>5</v>
      </c>
      <c r="D34" s="32">
        <v>4</v>
      </c>
      <c r="E34" s="32">
        <v>4</v>
      </c>
      <c r="F34" s="32">
        <v>4</v>
      </c>
      <c r="G34" s="32">
        <v>6</v>
      </c>
      <c r="H34" s="32">
        <v>4</v>
      </c>
      <c r="I34" s="32">
        <v>8</v>
      </c>
      <c r="J34" s="32">
        <v>13</v>
      </c>
      <c r="K34" s="32">
        <v>13</v>
      </c>
      <c r="L34" s="32">
        <v>8</v>
      </c>
      <c r="N34" s="53">
        <f t="shared" si="0"/>
        <v>4.5</v>
      </c>
      <c r="O34" s="53">
        <f t="shared" si="1"/>
        <v>9.1999999999999993</v>
      </c>
      <c r="P34" s="54">
        <f t="shared" si="2"/>
        <v>1.0444444444444443</v>
      </c>
      <c r="S34" s="32">
        <v>146673</v>
      </c>
      <c r="T34" s="32">
        <v>149508</v>
      </c>
      <c r="U34" s="32">
        <v>152668</v>
      </c>
      <c r="V34" s="32">
        <v>156804</v>
      </c>
      <c r="W34" s="32">
        <v>160991</v>
      </c>
      <c r="X34" s="32">
        <v>163004</v>
      </c>
      <c r="Y34" s="32">
        <v>165541</v>
      </c>
      <c r="Z34" s="32">
        <v>168324</v>
      </c>
      <c r="AA34" s="32">
        <v>170243</v>
      </c>
      <c r="AC34" s="55">
        <f t="shared" si="3"/>
        <v>151413.25</v>
      </c>
      <c r="AD34" s="55">
        <f t="shared" si="4"/>
        <v>165620.6</v>
      </c>
      <c r="AE34" s="54">
        <f t="shared" si="5"/>
        <v>9.3831616453645933E-2</v>
      </c>
      <c r="AI34">
        <v>0.25</v>
      </c>
      <c r="AJ34">
        <v>0.4</v>
      </c>
      <c r="AL34" s="54">
        <f t="shared" si="6"/>
        <v>5.5555555555555552E-2</v>
      </c>
      <c r="AM34" s="54">
        <f t="shared" si="7"/>
        <v>4.3478260869565223E-2</v>
      </c>
      <c r="AN34" s="67">
        <f t="shared" si="8"/>
        <v>-0.21739130434782594</v>
      </c>
      <c r="AQ34" s="68">
        <f t="shared" si="9"/>
        <v>0.24151585008145124</v>
      </c>
    </row>
    <row r="35" spans="1:43" ht="15.95" customHeight="1" x14ac:dyDescent="0.25">
      <c r="A35" s="10" t="s">
        <v>121</v>
      </c>
      <c r="B35" s="3" t="s">
        <v>117</v>
      </c>
      <c r="C35" s="9" t="s">
        <v>13</v>
      </c>
      <c r="D35" s="32">
        <v>66</v>
      </c>
      <c r="E35" s="32">
        <v>59</v>
      </c>
      <c r="F35" s="32">
        <v>70</v>
      </c>
      <c r="G35" s="32">
        <v>77</v>
      </c>
      <c r="H35" s="32">
        <v>84</v>
      </c>
      <c r="I35" s="32">
        <v>86</v>
      </c>
      <c r="J35" s="32">
        <v>110</v>
      </c>
      <c r="K35" s="32">
        <v>103</v>
      </c>
      <c r="L35" s="32">
        <v>95</v>
      </c>
      <c r="N35" s="53">
        <f t="shared" si="0"/>
        <v>68</v>
      </c>
      <c r="O35" s="53">
        <f t="shared" si="1"/>
        <v>95.6</v>
      </c>
      <c r="P35" s="54">
        <f t="shared" si="2"/>
        <v>0.40588235294117636</v>
      </c>
      <c r="S35" s="32">
        <v>764142</v>
      </c>
      <c r="T35" s="32">
        <v>781046</v>
      </c>
      <c r="U35" s="32">
        <v>796073</v>
      </c>
      <c r="V35" s="32">
        <v>815057</v>
      </c>
      <c r="W35" s="32">
        <v>835356</v>
      </c>
      <c r="X35" s="32">
        <v>856177</v>
      </c>
      <c r="Y35" s="32">
        <v>874809</v>
      </c>
      <c r="Z35" s="32">
        <v>893216</v>
      </c>
      <c r="AA35" s="32">
        <v>909585</v>
      </c>
      <c r="AC35" s="55">
        <f t="shared" si="3"/>
        <v>789079.5</v>
      </c>
      <c r="AD35" s="55">
        <f t="shared" si="4"/>
        <v>873828.6</v>
      </c>
      <c r="AE35" s="54">
        <f t="shared" si="5"/>
        <v>0.10740248606129037</v>
      </c>
      <c r="AI35">
        <v>1.5</v>
      </c>
      <c r="AJ35">
        <v>0.8</v>
      </c>
      <c r="AL35" s="54">
        <f t="shared" si="6"/>
        <v>2.2058823529411766E-2</v>
      </c>
      <c r="AM35" s="54">
        <f t="shared" si="7"/>
        <v>8.3682008368200847E-3</v>
      </c>
      <c r="AN35" s="67">
        <f t="shared" si="8"/>
        <v>-0.62064156206415622</v>
      </c>
      <c r="AQ35" s="68">
        <f t="shared" si="9"/>
        <v>9.1551134856423785E-2</v>
      </c>
    </row>
    <row r="36" spans="1:43" ht="15.95" customHeight="1" x14ac:dyDescent="0.25">
      <c r="A36" s="7" t="s">
        <v>16</v>
      </c>
      <c r="B36" s="8" t="s">
        <v>17</v>
      </c>
      <c r="C36" s="9" t="s">
        <v>13</v>
      </c>
      <c r="D36" s="32">
        <v>35</v>
      </c>
      <c r="E36" s="32">
        <v>34</v>
      </c>
      <c r="F36" s="32">
        <v>27</v>
      </c>
      <c r="G36" s="32">
        <v>21</v>
      </c>
      <c r="H36" s="32">
        <v>16</v>
      </c>
      <c r="I36" s="32">
        <v>44</v>
      </c>
      <c r="J36" s="32">
        <v>65</v>
      </c>
      <c r="K36" s="32">
        <v>26</v>
      </c>
      <c r="L36" s="32">
        <v>45</v>
      </c>
      <c r="N36" s="53">
        <f t="shared" si="0"/>
        <v>29.25</v>
      </c>
      <c r="O36" s="53">
        <f t="shared" si="1"/>
        <v>39.200000000000003</v>
      </c>
      <c r="P36" s="54">
        <f t="shared" si="2"/>
        <v>0.34017094017094029</v>
      </c>
      <c r="S36" s="32">
        <v>501429</v>
      </c>
      <c r="T36" s="32">
        <v>505414</v>
      </c>
      <c r="U36" s="32">
        <v>508880</v>
      </c>
      <c r="V36" s="32">
        <v>514100</v>
      </c>
      <c r="W36" s="32">
        <v>518203</v>
      </c>
      <c r="X36" s="32">
        <v>521426</v>
      </c>
      <c r="Y36" s="32">
        <v>525373</v>
      </c>
      <c r="Z36" s="32">
        <v>528814</v>
      </c>
      <c r="AA36" s="32">
        <v>531576</v>
      </c>
      <c r="AC36" s="55">
        <f t="shared" si="3"/>
        <v>507455.75</v>
      </c>
      <c r="AD36" s="55">
        <f t="shared" si="4"/>
        <v>525078.4</v>
      </c>
      <c r="AE36" s="54">
        <f t="shared" si="5"/>
        <v>3.4727461458462186E-2</v>
      </c>
      <c r="AI36">
        <v>2.5</v>
      </c>
      <c r="AJ36">
        <v>1.4</v>
      </c>
      <c r="AL36" s="54">
        <f t="shared" si="6"/>
        <v>8.5470085470085472E-2</v>
      </c>
      <c r="AM36" s="54">
        <f t="shared" si="7"/>
        <v>3.5714285714285712E-2</v>
      </c>
      <c r="AN36" s="67">
        <f t="shared" si="8"/>
        <v>-0.58214285714285718</v>
      </c>
      <c r="AQ36" s="68">
        <f t="shared" si="9"/>
        <v>0.26662685039034167</v>
      </c>
    </row>
    <row r="37" spans="1:43" ht="15.95" customHeight="1" x14ac:dyDescent="0.25">
      <c r="A37" s="10" t="s">
        <v>42</v>
      </c>
      <c r="B37" s="8" t="s">
        <v>43</v>
      </c>
      <c r="C37" s="9" t="s">
        <v>5</v>
      </c>
      <c r="D37" s="32">
        <v>22</v>
      </c>
      <c r="E37" s="32">
        <v>15</v>
      </c>
      <c r="F37" s="32">
        <v>23</v>
      </c>
      <c r="G37" s="32">
        <v>21</v>
      </c>
      <c r="H37" s="32">
        <v>21</v>
      </c>
      <c r="I37" s="32">
        <v>22</v>
      </c>
      <c r="J37" s="32">
        <v>17</v>
      </c>
      <c r="K37" s="32">
        <v>24</v>
      </c>
      <c r="L37" s="32">
        <v>18</v>
      </c>
      <c r="N37" s="53">
        <f t="shared" si="0"/>
        <v>20.25</v>
      </c>
      <c r="O37" s="53">
        <f t="shared" si="1"/>
        <v>20.399999999999999</v>
      </c>
      <c r="P37" s="54">
        <f t="shared" si="2"/>
        <v>7.4074074074073374E-3</v>
      </c>
      <c r="S37" s="32">
        <v>343059</v>
      </c>
      <c r="T37" s="32">
        <v>346845</v>
      </c>
      <c r="U37" s="32">
        <v>349237</v>
      </c>
      <c r="V37" s="32">
        <v>349561</v>
      </c>
      <c r="W37" s="32">
        <v>351571</v>
      </c>
      <c r="X37" s="32">
        <v>351747</v>
      </c>
      <c r="Y37" s="32">
        <v>349750</v>
      </c>
      <c r="Z37" s="32">
        <v>346945</v>
      </c>
      <c r="AA37" s="32">
        <v>345064</v>
      </c>
      <c r="AC37" s="55">
        <f t="shared" si="3"/>
        <v>347175.5</v>
      </c>
      <c r="AD37" s="55">
        <f t="shared" si="4"/>
        <v>349015.4</v>
      </c>
      <c r="AE37" s="54">
        <f t="shared" si="5"/>
        <v>5.2996251175558857E-3</v>
      </c>
      <c r="AI37">
        <v>0.5</v>
      </c>
      <c r="AJ37">
        <v>0.6</v>
      </c>
      <c r="AL37" s="54">
        <f t="shared" si="6"/>
        <v>2.4691358024691357E-2</v>
      </c>
      <c r="AM37" s="54">
        <f t="shared" si="7"/>
        <v>2.9411764705882353E-2</v>
      </c>
      <c r="AN37" s="67">
        <f t="shared" si="8"/>
        <v>0.19117647058823534</v>
      </c>
      <c r="AQ37" s="68">
        <f t="shared" si="9"/>
        <v>0.17191218496375801</v>
      </c>
    </row>
    <row r="38" spans="1:43" ht="15.95" customHeight="1" x14ac:dyDescent="0.25">
      <c r="A38" s="10" t="s">
        <v>122</v>
      </c>
      <c r="B38" s="3" t="s">
        <v>117</v>
      </c>
      <c r="C38" s="9" t="s">
        <v>13</v>
      </c>
      <c r="D38" s="32">
        <v>203</v>
      </c>
      <c r="E38" s="32">
        <v>195</v>
      </c>
      <c r="F38" s="32">
        <v>190</v>
      </c>
      <c r="G38" s="32">
        <v>231</v>
      </c>
      <c r="H38" s="32">
        <v>210</v>
      </c>
      <c r="I38" s="32">
        <v>248</v>
      </c>
      <c r="J38" s="32">
        <v>246</v>
      </c>
      <c r="K38" s="32">
        <v>203</v>
      </c>
      <c r="L38" s="32">
        <v>256</v>
      </c>
      <c r="N38" s="53">
        <f t="shared" si="0"/>
        <v>204.75</v>
      </c>
      <c r="O38" s="53">
        <f t="shared" si="1"/>
        <v>232.6</v>
      </c>
      <c r="P38" s="54">
        <f t="shared" si="2"/>
        <v>0.13601953601953598</v>
      </c>
      <c r="S38" s="32">
        <v>2126032</v>
      </c>
      <c r="T38" s="32">
        <v>2161593</v>
      </c>
      <c r="U38" s="32">
        <v>2199391</v>
      </c>
      <c r="V38" s="32">
        <v>2241826</v>
      </c>
      <c r="W38" s="32">
        <v>2286908</v>
      </c>
      <c r="X38" s="32">
        <v>2309544</v>
      </c>
      <c r="Y38" s="32">
        <v>2316750</v>
      </c>
      <c r="Z38" s="32">
        <v>2318573</v>
      </c>
      <c r="AA38" s="32">
        <v>2320268</v>
      </c>
      <c r="AC38" s="55">
        <f t="shared" si="3"/>
        <v>2182210.5</v>
      </c>
      <c r="AD38" s="55">
        <f t="shared" si="4"/>
        <v>2310408.6</v>
      </c>
      <c r="AE38" s="54">
        <f t="shared" si="5"/>
        <v>5.8746899073210443E-2</v>
      </c>
      <c r="AI38">
        <v>5</v>
      </c>
      <c r="AJ38">
        <v>8.4</v>
      </c>
      <c r="AL38" s="54">
        <f t="shared" si="6"/>
        <v>2.442002442002442E-2</v>
      </c>
      <c r="AM38" s="54">
        <f t="shared" si="7"/>
        <v>3.6113499570077388E-2</v>
      </c>
      <c r="AN38" s="67">
        <f t="shared" si="8"/>
        <v>0.47884780739466903</v>
      </c>
      <c r="AQ38" s="68">
        <f t="shared" si="9"/>
        <v>0.36357205387826208</v>
      </c>
    </row>
    <row r="39" spans="1:43" ht="15.95" customHeight="1" x14ac:dyDescent="0.25">
      <c r="A39" s="10" t="s">
        <v>50</v>
      </c>
      <c r="B39" s="8" t="s">
        <v>51</v>
      </c>
      <c r="C39" s="9" t="s">
        <v>13</v>
      </c>
      <c r="D39" s="32">
        <v>85</v>
      </c>
      <c r="E39" s="32">
        <v>77</v>
      </c>
      <c r="F39" s="32">
        <v>77</v>
      </c>
      <c r="G39" s="32">
        <v>81</v>
      </c>
      <c r="H39" s="32">
        <v>95</v>
      </c>
      <c r="I39" s="32">
        <v>100</v>
      </c>
      <c r="J39" s="32">
        <v>96</v>
      </c>
      <c r="K39" s="32">
        <v>104</v>
      </c>
      <c r="L39" s="32">
        <v>100</v>
      </c>
      <c r="N39" s="53">
        <f t="shared" si="0"/>
        <v>80</v>
      </c>
      <c r="O39" s="53">
        <f t="shared" si="1"/>
        <v>99</v>
      </c>
      <c r="P39" s="54">
        <f t="shared" si="2"/>
        <v>0.23749999999999999</v>
      </c>
      <c r="S39" s="32">
        <v>827664</v>
      </c>
      <c r="T39" s="32">
        <v>835499</v>
      </c>
      <c r="U39" s="32">
        <v>844696</v>
      </c>
      <c r="V39" s="32">
        <v>850164</v>
      </c>
      <c r="W39" s="32">
        <v>853714</v>
      </c>
      <c r="X39" s="32">
        <v>859049</v>
      </c>
      <c r="Y39" s="32">
        <v>863478</v>
      </c>
      <c r="Z39" s="32">
        <v>870960</v>
      </c>
      <c r="AA39" s="32">
        <v>876384</v>
      </c>
      <c r="AC39" s="55">
        <f t="shared" si="3"/>
        <v>839505.75</v>
      </c>
      <c r="AD39" s="55">
        <f t="shared" si="4"/>
        <v>864717</v>
      </c>
      <c r="AE39" s="54">
        <f t="shared" si="5"/>
        <v>3.0031062920057427E-2</v>
      </c>
      <c r="AI39">
        <v>1.75</v>
      </c>
      <c r="AJ39">
        <v>3.2</v>
      </c>
      <c r="AL39" s="54">
        <f t="shared" si="6"/>
        <v>2.1874999999999999E-2</v>
      </c>
      <c r="AM39" s="54">
        <f t="shared" si="7"/>
        <v>3.2323232323232323E-2</v>
      </c>
      <c r="AN39" s="67">
        <f t="shared" si="8"/>
        <v>0.47763347763347774</v>
      </c>
      <c r="AQ39" s="68">
        <f t="shared" si="9"/>
        <v>0.3700632692545654</v>
      </c>
    </row>
    <row r="40" spans="1:43" ht="15.95" customHeight="1" x14ac:dyDescent="0.25">
      <c r="A40" s="5" t="s">
        <v>72</v>
      </c>
      <c r="B40" s="8" t="s">
        <v>73</v>
      </c>
      <c r="C40" s="16" t="s">
        <v>8</v>
      </c>
      <c r="D40" s="32">
        <v>20</v>
      </c>
      <c r="E40" s="32">
        <v>20</v>
      </c>
      <c r="F40" s="32">
        <v>14</v>
      </c>
      <c r="G40" s="32">
        <v>23</v>
      </c>
      <c r="H40" s="32">
        <v>31</v>
      </c>
      <c r="I40" s="32">
        <v>22</v>
      </c>
      <c r="J40" s="32">
        <v>26</v>
      </c>
      <c r="K40" s="32">
        <v>29</v>
      </c>
      <c r="L40" s="32">
        <v>38</v>
      </c>
      <c r="N40" s="53">
        <f t="shared" si="0"/>
        <v>19.25</v>
      </c>
      <c r="O40" s="53">
        <f t="shared" si="1"/>
        <v>29.2</v>
      </c>
      <c r="P40" s="54">
        <f t="shared" si="2"/>
        <v>0.51688311688311683</v>
      </c>
      <c r="S40" s="32">
        <v>175149</v>
      </c>
      <c r="T40" s="32">
        <v>174822</v>
      </c>
      <c r="U40" s="32">
        <v>172927</v>
      </c>
      <c r="V40" s="32">
        <v>172014</v>
      </c>
      <c r="W40" s="32">
        <v>170901</v>
      </c>
      <c r="X40" s="32">
        <v>169022</v>
      </c>
      <c r="Y40" s="32">
        <v>166823</v>
      </c>
      <c r="Z40" s="32">
        <v>163772</v>
      </c>
      <c r="AA40" s="32">
        <v>160628</v>
      </c>
      <c r="AC40" s="55">
        <f t="shared" si="3"/>
        <v>173728</v>
      </c>
      <c r="AD40" s="55">
        <f t="shared" si="4"/>
        <v>166229.20000000001</v>
      </c>
      <c r="AE40" s="54">
        <f t="shared" si="5"/>
        <v>-4.3164026524221702E-2</v>
      </c>
      <c r="AI40">
        <v>0.25</v>
      </c>
      <c r="AJ40">
        <v>0.6</v>
      </c>
      <c r="AL40" s="54">
        <f t="shared" si="6"/>
        <v>1.2987012987012988E-2</v>
      </c>
      <c r="AM40" s="54">
        <f t="shared" si="7"/>
        <v>2.0547945205479451E-2</v>
      </c>
      <c r="AN40" s="67">
        <f t="shared" si="8"/>
        <v>0.58219178082191758</v>
      </c>
      <c r="AQ40" s="68">
        <f t="shared" si="9"/>
        <v>0.36094741477429954</v>
      </c>
    </row>
    <row r="41" spans="1:43" ht="15.95" customHeight="1" x14ac:dyDescent="0.25">
      <c r="A41" s="10" t="s">
        <v>37</v>
      </c>
      <c r="B41" s="8" t="s">
        <v>38</v>
      </c>
      <c r="C41" s="9" t="s">
        <v>13</v>
      </c>
      <c r="D41" s="32">
        <v>81</v>
      </c>
      <c r="E41" s="32">
        <v>112</v>
      </c>
      <c r="F41" s="32">
        <v>126</v>
      </c>
      <c r="G41" s="32">
        <v>106</v>
      </c>
      <c r="H41" s="32">
        <v>125</v>
      </c>
      <c r="I41" s="32">
        <v>149</v>
      </c>
      <c r="J41" s="32">
        <v>145</v>
      </c>
      <c r="K41" s="32">
        <v>136</v>
      </c>
      <c r="L41" s="32">
        <v>149</v>
      </c>
      <c r="N41" s="53">
        <f t="shared" si="0"/>
        <v>106.25</v>
      </c>
      <c r="O41" s="53">
        <f t="shared" si="1"/>
        <v>140.80000000000001</v>
      </c>
      <c r="P41" s="54">
        <f t="shared" si="2"/>
        <v>0.3251764705882354</v>
      </c>
      <c r="S41" s="32">
        <v>829609</v>
      </c>
      <c r="T41" s="32">
        <v>837013</v>
      </c>
      <c r="U41" s="32">
        <v>842735</v>
      </c>
      <c r="V41" s="32">
        <v>852494</v>
      </c>
      <c r="W41" s="32">
        <v>865836</v>
      </c>
      <c r="X41" s="32">
        <v>880520</v>
      </c>
      <c r="Y41" s="32">
        <v>892025</v>
      </c>
      <c r="Z41" s="32">
        <v>902437</v>
      </c>
      <c r="AA41" s="32">
        <v>911507</v>
      </c>
      <c r="AC41" s="55">
        <f t="shared" si="3"/>
        <v>840462.75</v>
      </c>
      <c r="AD41" s="55">
        <f t="shared" si="4"/>
        <v>890465</v>
      </c>
      <c r="AE41" s="54">
        <f t="shared" si="5"/>
        <v>5.94937134334627E-2</v>
      </c>
      <c r="AI41">
        <v>5.25</v>
      </c>
      <c r="AJ41">
        <v>6.4</v>
      </c>
      <c r="AL41" s="54">
        <f t="shared" si="6"/>
        <v>4.9411764705882349E-2</v>
      </c>
      <c r="AM41" s="54">
        <f t="shared" si="7"/>
        <v>4.5454545454545456E-2</v>
      </c>
      <c r="AN41" s="67">
        <f t="shared" si="8"/>
        <v>-8.0086580086579998E-2</v>
      </c>
      <c r="AQ41" s="68">
        <f t="shared" si="9"/>
        <v>0.71872560965338339</v>
      </c>
    </row>
    <row r="42" spans="1:43" ht="15.95" customHeight="1" x14ac:dyDescent="0.25">
      <c r="A42" s="8" t="s">
        <v>71</v>
      </c>
      <c r="B42" s="11" t="s">
        <v>70</v>
      </c>
      <c r="C42" s="9" t="s">
        <v>13</v>
      </c>
      <c r="D42" s="32">
        <v>66</v>
      </c>
      <c r="E42" s="32">
        <v>68</v>
      </c>
      <c r="F42" s="32">
        <v>57</v>
      </c>
      <c r="G42" s="32">
        <v>48</v>
      </c>
      <c r="H42" s="32">
        <v>64</v>
      </c>
      <c r="I42" s="32">
        <v>66</v>
      </c>
      <c r="J42" s="32">
        <v>97</v>
      </c>
      <c r="K42" s="32">
        <v>84</v>
      </c>
      <c r="L42" s="32">
        <v>79</v>
      </c>
      <c r="N42" s="53">
        <f t="shared" si="0"/>
        <v>59.75</v>
      </c>
      <c r="O42" s="53">
        <f t="shared" si="1"/>
        <v>78</v>
      </c>
      <c r="P42" s="54">
        <f t="shared" si="2"/>
        <v>0.30543933054393307</v>
      </c>
      <c r="S42" s="32">
        <v>462368</v>
      </c>
      <c r="T42" s="32">
        <v>464595</v>
      </c>
      <c r="U42" s="32">
        <v>467213</v>
      </c>
      <c r="V42" s="32">
        <v>470629</v>
      </c>
      <c r="W42" s="32">
        <v>475073</v>
      </c>
      <c r="X42" s="32">
        <v>481670</v>
      </c>
      <c r="Y42" s="32">
        <v>488329</v>
      </c>
      <c r="Z42" s="32">
        <v>492012</v>
      </c>
      <c r="AA42" s="32">
        <v>495327</v>
      </c>
      <c r="AC42" s="55">
        <f t="shared" si="3"/>
        <v>466201.25</v>
      </c>
      <c r="AD42" s="55">
        <f t="shared" si="4"/>
        <v>486482.2</v>
      </c>
      <c r="AE42" s="54">
        <f t="shared" si="5"/>
        <v>4.3502564611313271E-2</v>
      </c>
      <c r="AI42">
        <v>0.5</v>
      </c>
      <c r="AJ42">
        <v>1.2</v>
      </c>
      <c r="AL42" s="54">
        <f t="shared" si="6"/>
        <v>8.368200836820083E-3</v>
      </c>
      <c r="AM42" s="54">
        <f t="shared" si="7"/>
        <v>1.5384615384615384E-2</v>
      </c>
      <c r="AN42" s="67">
        <f t="shared" si="8"/>
        <v>0.83846153846153848</v>
      </c>
      <c r="AQ42" s="68">
        <f t="shared" si="9"/>
        <v>0.24666884009322435</v>
      </c>
    </row>
    <row r="43" spans="1:43" ht="15.95" customHeight="1" x14ac:dyDescent="0.25">
      <c r="A43" s="10" t="s">
        <v>89</v>
      </c>
      <c r="B43" s="8" t="s">
        <v>90</v>
      </c>
      <c r="C43" s="9" t="s">
        <v>13</v>
      </c>
      <c r="D43" s="32">
        <v>24</v>
      </c>
      <c r="E43" s="32">
        <v>61</v>
      </c>
      <c r="F43" s="32">
        <v>31</v>
      </c>
      <c r="G43" s="32">
        <v>39</v>
      </c>
      <c r="H43" s="32">
        <v>58</v>
      </c>
      <c r="I43" s="32">
        <v>58</v>
      </c>
      <c r="J43" s="32">
        <v>45</v>
      </c>
      <c r="K43" s="32">
        <v>59</v>
      </c>
      <c r="L43" s="32">
        <v>33</v>
      </c>
      <c r="N43" s="53">
        <f t="shared" si="0"/>
        <v>38.75</v>
      </c>
      <c r="O43" s="53">
        <f t="shared" si="1"/>
        <v>50.6</v>
      </c>
      <c r="P43" s="54">
        <f t="shared" si="2"/>
        <v>0.30580645161290326</v>
      </c>
      <c r="S43" s="32">
        <v>586606</v>
      </c>
      <c r="T43" s="32">
        <v>593275</v>
      </c>
      <c r="U43" s="32">
        <v>599551</v>
      </c>
      <c r="V43" s="32">
        <v>607976</v>
      </c>
      <c r="W43" s="32">
        <v>617487</v>
      </c>
      <c r="X43" s="32">
        <v>626538</v>
      </c>
      <c r="Y43" s="32">
        <v>635262</v>
      </c>
      <c r="Z43" s="32">
        <v>643228</v>
      </c>
      <c r="AA43" s="32">
        <v>651319</v>
      </c>
      <c r="AC43" s="55">
        <f t="shared" si="3"/>
        <v>596852</v>
      </c>
      <c r="AD43" s="55">
        <f t="shared" si="4"/>
        <v>634766.80000000005</v>
      </c>
      <c r="AE43" s="54">
        <f t="shared" si="5"/>
        <v>6.3524625870400114E-2</v>
      </c>
      <c r="AI43">
        <v>0</v>
      </c>
      <c r="AJ43">
        <v>1.8</v>
      </c>
      <c r="AL43" s="54">
        <f t="shared" si="6"/>
        <v>0</v>
      </c>
      <c r="AM43" s="54">
        <f t="shared" si="7"/>
        <v>3.5573122529644272E-2</v>
      </c>
      <c r="AN43" s="67" t="s">
        <v>155</v>
      </c>
      <c r="AQ43" s="68">
        <f t="shared" si="9"/>
        <v>0.28356870586174326</v>
      </c>
    </row>
    <row r="44" spans="1:43" ht="15.95" customHeight="1" x14ac:dyDescent="0.25">
      <c r="A44" s="5" t="s">
        <v>9</v>
      </c>
      <c r="B44" s="3" t="s">
        <v>10</v>
      </c>
      <c r="C44" s="16" t="s">
        <v>8</v>
      </c>
      <c r="D44" s="32">
        <v>30</v>
      </c>
      <c r="E44" s="32">
        <v>33</v>
      </c>
      <c r="F44" s="32">
        <v>24</v>
      </c>
      <c r="G44" s="32">
        <v>19</v>
      </c>
      <c r="H44" s="32">
        <v>23</v>
      </c>
      <c r="I44" s="32">
        <v>16</v>
      </c>
      <c r="J44" s="32">
        <v>28</v>
      </c>
      <c r="K44" s="32">
        <v>40</v>
      </c>
      <c r="L44" s="32">
        <v>33</v>
      </c>
      <c r="N44" s="53">
        <f t="shared" si="0"/>
        <v>26.5</v>
      </c>
      <c r="O44" s="53">
        <f t="shared" si="1"/>
        <v>28</v>
      </c>
      <c r="P44" s="54">
        <f t="shared" si="2"/>
        <v>5.6603773584905662E-2</v>
      </c>
      <c r="S44" s="32">
        <v>195292</v>
      </c>
      <c r="T44" s="32">
        <v>196564</v>
      </c>
      <c r="U44" s="32">
        <v>197143</v>
      </c>
      <c r="V44" s="32">
        <v>197595</v>
      </c>
      <c r="W44" s="32">
        <v>198178</v>
      </c>
      <c r="X44" s="32">
        <v>198631</v>
      </c>
      <c r="Y44" s="32">
        <v>198314</v>
      </c>
      <c r="Z44" s="32">
        <v>197484</v>
      </c>
      <c r="AA44" s="32">
        <v>197312</v>
      </c>
      <c r="AC44" s="55">
        <f t="shared" si="3"/>
        <v>196648.5</v>
      </c>
      <c r="AD44" s="55">
        <f t="shared" si="4"/>
        <v>197983.8</v>
      </c>
      <c r="AE44" s="54">
        <f t="shared" si="5"/>
        <v>6.7902882554404858E-3</v>
      </c>
      <c r="AI44">
        <v>0.25</v>
      </c>
      <c r="AJ44">
        <v>0.4</v>
      </c>
      <c r="AL44" s="54">
        <f t="shared" si="6"/>
        <v>9.433962264150943E-3</v>
      </c>
      <c r="AM44" s="54">
        <f t="shared" si="7"/>
        <v>1.4285714285714287E-2</v>
      </c>
      <c r="AN44" s="67">
        <f t="shared" si="8"/>
        <v>0.51428571428571446</v>
      </c>
      <c r="AQ44" s="68">
        <f t="shared" si="9"/>
        <v>0.20203673229829919</v>
      </c>
    </row>
    <row r="45" spans="1:43" ht="15.95" customHeight="1" x14ac:dyDescent="0.25">
      <c r="A45" s="2" t="s">
        <v>18</v>
      </c>
      <c r="B45" s="3" t="s">
        <v>17</v>
      </c>
      <c r="C45" s="9" t="s">
        <v>13</v>
      </c>
      <c r="D45" s="32">
        <v>27</v>
      </c>
      <c r="E45" s="32">
        <v>40</v>
      </c>
      <c r="F45" s="32">
        <v>30</v>
      </c>
      <c r="G45" s="32">
        <v>23</v>
      </c>
      <c r="H45" s="32">
        <v>32</v>
      </c>
      <c r="I45" s="32">
        <v>36</v>
      </c>
      <c r="J45" s="32">
        <v>28</v>
      </c>
      <c r="K45" s="32">
        <v>34</v>
      </c>
      <c r="L45" s="32">
        <v>38</v>
      </c>
      <c r="N45" s="53">
        <f t="shared" si="0"/>
        <v>30</v>
      </c>
      <c r="O45" s="53">
        <f t="shared" si="1"/>
        <v>33.6</v>
      </c>
      <c r="P45" s="54">
        <f t="shared" si="2"/>
        <v>0.12000000000000005</v>
      </c>
      <c r="S45" s="32">
        <v>464512</v>
      </c>
      <c r="T45" s="32">
        <v>466873</v>
      </c>
      <c r="U45" s="32">
        <v>468000</v>
      </c>
      <c r="V45" s="32">
        <v>469109</v>
      </c>
      <c r="W45" s="32">
        <v>470128</v>
      </c>
      <c r="X45" s="32">
        <v>468719</v>
      </c>
      <c r="Y45" s="32">
        <v>466646</v>
      </c>
      <c r="Z45" s="32">
        <v>465865</v>
      </c>
      <c r="AA45" s="32">
        <v>462628</v>
      </c>
      <c r="AC45" s="55">
        <f t="shared" si="3"/>
        <v>467123.5</v>
      </c>
      <c r="AD45" s="55">
        <f t="shared" si="4"/>
        <v>466797.2</v>
      </c>
      <c r="AE45" s="54">
        <f t="shared" si="5"/>
        <v>-6.9853047427497947E-4</v>
      </c>
      <c r="AI45">
        <v>1.5</v>
      </c>
      <c r="AJ45">
        <v>1.6</v>
      </c>
      <c r="AL45" s="54">
        <f t="shared" si="6"/>
        <v>0.05</v>
      </c>
      <c r="AM45" s="54">
        <f t="shared" si="7"/>
        <v>4.7619047619047616E-2</v>
      </c>
      <c r="AN45" s="67">
        <f t="shared" si="8"/>
        <v>-4.7619047619047727E-2</v>
      </c>
      <c r="AQ45" s="68">
        <f t="shared" si="9"/>
        <v>0.34276126763399611</v>
      </c>
    </row>
    <row r="46" spans="1:43" ht="15.95" customHeight="1" x14ac:dyDescent="0.25">
      <c r="A46" s="10" t="s">
        <v>19</v>
      </c>
      <c r="B46" s="3" t="s">
        <v>17</v>
      </c>
      <c r="C46" s="9" t="s">
        <v>13</v>
      </c>
      <c r="D46" s="32">
        <v>213</v>
      </c>
      <c r="E46" s="32">
        <v>249</v>
      </c>
      <c r="F46" s="32">
        <v>243</v>
      </c>
      <c r="G46" s="32">
        <v>242</v>
      </c>
      <c r="H46" s="32">
        <v>241</v>
      </c>
      <c r="I46" s="32">
        <v>329</v>
      </c>
      <c r="J46" s="32">
        <v>294</v>
      </c>
      <c r="K46" s="32">
        <v>285</v>
      </c>
      <c r="L46" s="32">
        <v>267</v>
      </c>
      <c r="N46" s="53">
        <f t="shared" si="0"/>
        <v>236.75</v>
      </c>
      <c r="O46" s="53">
        <f t="shared" si="1"/>
        <v>283.2</v>
      </c>
      <c r="P46" s="54">
        <f t="shared" si="2"/>
        <v>0.19619852164730725</v>
      </c>
      <c r="S46" s="32">
        <v>3820876</v>
      </c>
      <c r="T46" s="32">
        <v>3851202</v>
      </c>
      <c r="U46" s="32">
        <v>3881622</v>
      </c>
      <c r="V46" s="32">
        <v>3909901</v>
      </c>
      <c r="W46" s="32">
        <v>3938568</v>
      </c>
      <c r="X46" s="32">
        <v>3963226</v>
      </c>
      <c r="Y46" s="32">
        <v>3975788</v>
      </c>
      <c r="Z46" s="32">
        <v>3977596</v>
      </c>
      <c r="AA46" s="32">
        <v>3979576</v>
      </c>
      <c r="AC46" s="55">
        <f t="shared" si="3"/>
        <v>3865900.25</v>
      </c>
      <c r="AD46" s="55">
        <f t="shared" si="4"/>
        <v>3966950.8</v>
      </c>
      <c r="AE46" s="54">
        <f t="shared" si="5"/>
        <v>2.6138943962664276E-2</v>
      </c>
      <c r="AI46">
        <v>8.75</v>
      </c>
      <c r="AJ46">
        <v>17.8</v>
      </c>
      <c r="AL46" s="54">
        <f t="shared" si="6"/>
        <v>3.6958817317845831E-2</v>
      </c>
      <c r="AM46" s="54">
        <f t="shared" si="7"/>
        <v>6.2853107344632772E-2</v>
      </c>
      <c r="AN46" s="67">
        <f t="shared" si="8"/>
        <v>0.7006255044390638</v>
      </c>
      <c r="AQ46" s="68">
        <f t="shared" si="9"/>
        <v>0.44870735477737717</v>
      </c>
    </row>
    <row r="47" spans="1:43" ht="15.95" customHeight="1" x14ac:dyDescent="0.25">
      <c r="A47" s="10" t="s">
        <v>54</v>
      </c>
      <c r="B47" s="8" t="s">
        <v>55</v>
      </c>
      <c r="C47" s="9" t="s">
        <v>13</v>
      </c>
      <c r="D47" s="32">
        <v>59</v>
      </c>
      <c r="E47" s="32">
        <v>59</v>
      </c>
      <c r="F47" s="32">
        <v>80</v>
      </c>
      <c r="G47" s="32">
        <v>70</v>
      </c>
      <c r="H47" s="32">
        <v>80</v>
      </c>
      <c r="I47" s="32">
        <v>87</v>
      </c>
      <c r="J47" s="32">
        <v>89</v>
      </c>
      <c r="K47" s="32">
        <v>66</v>
      </c>
      <c r="L47" s="32">
        <v>94</v>
      </c>
      <c r="N47" s="53">
        <f t="shared" si="0"/>
        <v>67</v>
      </c>
      <c r="O47" s="53">
        <f t="shared" si="1"/>
        <v>83.2</v>
      </c>
      <c r="P47" s="54">
        <f t="shared" si="2"/>
        <v>0.24179104477611946</v>
      </c>
      <c r="S47" s="32">
        <v>599920</v>
      </c>
      <c r="T47" s="32">
        <v>604246</v>
      </c>
      <c r="U47" s="32">
        <v>610471</v>
      </c>
      <c r="V47" s="32">
        <v>612634</v>
      </c>
      <c r="W47" s="32">
        <v>615372</v>
      </c>
      <c r="X47" s="32">
        <v>617583</v>
      </c>
      <c r="Y47" s="32">
        <v>619728</v>
      </c>
      <c r="Z47" s="32">
        <v>618495</v>
      </c>
      <c r="AA47" s="32">
        <v>617638</v>
      </c>
      <c r="AC47" s="55">
        <f t="shared" si="3"/>
        <v>606817.75</v>
      </c>
      <c r="AD47" s="55">
        <f t="shared" si="4"/>
        <v>617763.19999999995</v>
      </c>
      <c r="AE47" s="54">
        <f t="shared" si="5"/>
        <v>1.8037458528528463E-2</v>
      </c>
      <c r="AI47">
        <v>0.75</v>
      </c>
      <c r="AJ47">
        <v>2.8</v>
      </c>
      <c r="AL47" s="54">
        <f t="shared" si="6"/>
        <v>1.1194029850746268E-2</v>
      </c>
      <c r="AM47" s="54">
        <f t="shared" si="7"/>
        <v>3.3653846153846152E-2</v>
      </c>
      <c r="AN47" s="67">
        <f t="shared" si="8"/>
        <v>2.0064102564102564</v>
      </c>
      <c r="AQ47" s="68">
        <f t="shared" si="9"/>
        <v>0.45324810542291932</v>
      </c>
    </row>
    <row r="48" spans="1:43" ht="15.95" customHeight="1" x14ac:dyDescent="0.25">
      <c r="A48" s="10" t="s">
        <v>136</v>
      </c>
      <c r="B48" s="8" t="s">
        <v>135</v>
      </c>
      <c r="C48" s="16" t="s">
        <v>5</v>
      </c>
      <c r="D48" s="32">
        <v>13</v>
      </c>
      <c r="E48" s="32">
        <v>9</v>
      </c>
      <c r="F48" s="32">
        <v>7</v>
      </c>
      <c r="G48" s="32">
        <v>7</v>
      </c>
      <c r="H48" s="32">
        <v>9</v>
      </c>
      <c r="I48" s="32">
        <v>9</v>
      </c>
      <c r="J48" s="32">
        <v>9</v>
      </c>
      <c r="K48" s="32">
        <v>7</v>
      </c>
      <c r="L48" s="32">
        <v>7</v>
      </c>
      <c r="N48" s="53">
        <f t="shared" si="0"/>
        <v>9</v>
      </c>
      <c r="O48" s="53">
        <f t="shared" si="1"/>
        <v>8.1999999999999993</v>
      </c>
      <c r="P48" s="54">
        <f t="shared" si="2"/>
        <v>-8.8888888888888962E-2</v>
      </c>
      <c r="S48" s="32">
        <v>236908</v>
      </c>
      <c r="T48" s="32">
        <v>239880</v>
      </c>
      <c r="U48" s="32">
        <v>243233</v>
      </c>
      <c r="V48" s="32">
        <v>245848</v>
      </c>
      <c r="W48" s="32">
        <v>248788</v>
      </c>
      <c r="X48" s="32">
        <v>252677</v>
      </c>
      <c r="Y48" s="32">
        <v>255786</v>
      </c>
      <c r="Z48" s="32">
        <v>257854</v>
      </c>
      <c r="AA48" s="32">
        <v>259680</v>
      </c>
      <c r="AC48" s="55">
        <f t="shared" si="3"/>
        <v>241467.25</v>
      </c>
      <c r="AD48" s="55">
        <f t="shared" si="4"/>
        <v>254957</v>
      </c>
      <c r="AE48" s="54">
        <f t="shared" si="5"/>
        <v>5.5865754051532865E-2</v>
      </c>
      <c r="AI48">
        <v>0.75</v>
      </c>
      <c r="AJ48">
        <v>0.4</v>
      </c>
      <c r="AL48" s="54">
        <f t="shared" si="6"/>
        <v>8.3333333333333329E-2</v>
      </c>
      <c r="AM48" s="54">
        <f t="shared" si="7"/>
        <v>4.8780487804878057E-2</v>
      </c>
      <c r="AN48" s="67">
        <f t="shared" si="8"/>
        <v>-0.41463414634146328</v>
      </c>
      <c r="AQ48" s="68">
        <f t="shared" si="9"/>
        <v>0.1568892009240774</v>
      </c>
    </row>
    <row r="49" spans="1:43" ht="15.95" customHeight="1" x14ac:dyDescent="0.25">
      <c r="A49" s="7" t="s">
        <v>83</v>
      </c>
      <c r="B49" s="8" t="s">
        <v>84</v>
      </c>
      <c r="C49" s="16" t="s">
        <v>8</v>
      </c>
      <c r="D49" s="32">
        <v>2</v>
      </c>
      <c r="E49" s="32">
        <v>4</v>
      </c>
      <c r="F49" s="32">
        <v>4</v>
      </c>
      <c r="G49" s="32">
        <v>9</v>
      </c>
      <c r="H49" s="32">
        <v>5</v>
      </c>
      <c r="I49" s="32">
        <v>9</v>
      </c>
      <c r="J49" s="32">
        <v>4</v>
      </c>
      <c r="K49" s="32">
        <v>7</v>
      </c>
      <c r="L49" s="32">
        <v>5</v>
      </c>
      <c r="N49" s="53">
        <f t="shared" si="0"/>
        <v>4.75</v>
      </c>
      <c r="O49" s="53">
        <f t="shared" si="1"/>
        <v>6</v>
      </c>
      <c r="P49" s="54">
        <f t="shared" si="2"/>
        <v>0.26315789473684209</v>
      </c>
      <c r="S49" s="32">
        <v>110281</v>
      </c>
      <c r="T49" s="32">
        <v>110888</v>
      </c>
      <c r="U49" s="32">
        <v>111008</v>
      </c>
      <c r="V49" s="32">
        <v>111198</v>
      </c>
      <c r="W49" s="32">
        <v>111275</v>
      </c>
      <c r="X49" s="32">
        <v>111903</v>
      </c>
      <c r="Y49" s="32">
        <v>112235</v>
      </c>
      <c r="Z49" s="32">
        <v>112492</v>
      </c>
      <c r="AA49" s="32">
        <v>112673</v>
      </c>
      <c r="AC49" s="55">
        <f t="shared" si="3"/>
        <v>110843.75</v>
      </c>
      <c r="AD49" s="55">
        <f t="shared" si="4"/>
        <v>112115.6</v>
      </c>
      <c r="AE49" s="54">
        <f t="shared" si="5"/>
        <v>1.1474259937975807E-2</v>
      </c>
      <c r="AI49">
        <v>0</v>
      </c>
      <c r="AJ49">
        <v>0.2</v>
      </c>
      <c r="AL49" s="54">
        <f t="shared" si="6"/>
        <v>0</v>
      </c>
      <c r="AM49" s="54">
        <f t="shared" si="7"/>
        <v>3.3333333333333333E-2</v>
      </c>
      <c r="AN49" s="67" t="s">
        <v>155</v>
      </c>
      <c r="AQ49" s="68">
        <f t="shared" si="9"/>
        <v>0.17838730738630484</v>
      </c>
    </row>
    <row r="50" spans="1:43" ht="15.95" customHeight="1" x14ac:dyDescent="0.25">
      <c r="A50" s="10" t="s">
        <v>114</v>
      </c>
      <c r="B50" s="8" t="s">
        <v>113</v>
      </c>
      <c r="C50" s="9" t="s">
        <v>13</v>
      </c>
      <c r="D50" s="32">
        <v>72</v>
      </c>
      <c r="E50" s="32">
        <v>78</v>
      </c>
      <c r="F50" s="32">
        <v>91</v>
      </c>
      <c r="G50" s="32">
        <v>89</v>
      </c>
      <c r="H50" s="32">
        <v>102</v>
      </c>
      <c r="I50" s="32">
        <v>119</v>
      </c>
      <c r="J50" s="32">
        <v>97</v>
      </c>
      <c r="K50" s="32">
        <v>117</v>
      </c>
      <c r="L50" s="32">
        <v>130</v>
      </c>
      <c r="N50" s="53">
        <f t="shared" si="0"/>
        <v>82.5</v>
      </c>
      <c r="O50" s="53">
        <f t="shared" si="1"/>
        <v>113</v>
      </c>
      <c r="P50" s="54">
        <f t="shared" si="2"/>
        <v>0.36969696969696969</v>
      </c>
      <c r="S50" s="32">
        <v>655341</v>
      </c>
      <c r="T50" s="32">
        <v>658786</v>
      </c>
      <c r="U50" s="32">
        <v>657146</v>
      </c>
      <c r="V50" s="32">
        <v>654990</v>
      </c>
      <c r="W50" s="32">
        <v>654106</v>
      </c>
      <c r="X50" s="32">
        <v>652548</v>
      </c>
      <c r="Y50" s="32">
        <v>650878</v>
      </c>
      <c r="Z50" s="32">
        <v>651104</v>
      </c>
      <c r="AA50" s="32">
        <v>651073</v>
      </c>
      <c r="AC50" s="55">
        <f t="shared" si="3"/>
        <v>656565.75</v>
      </c>
      <c r="AD50" s="55">
        <f t="shared" si="4"/>
        <v>651941.80000000005</v>
      </c>
      <c r="AE50" s="54">
        <f t="shared" si="5"/>
        <v>-7.0426305362409685E-3</v>
      </c>
      <c r="AI50">
        <v>0.5</v>
      </c>
      <c r="AJ50">
        <v>1.8</v>
      </c>
      <c r="AL50" s="54">
        <f t="shared" si="6"/>
        <v>6.0606060606060606E-3</v>
      </c>
      <c r="AM50" s="54">
        <f t="shared" si="7"/>
        <v>1.5929203539823009E-2</v>
      </c>
      <c r="AN50" s="67">
        <f t="shared" si="8"/>
        <v>1.6283185840707963</v>
      </c>
      <c r="AQ50" s="68">
        <f t="shared" si="9"/>
        <v>0.27609826521324449</v>
      </c>
    </row>
    <row r="51" spans="1:43" ht="15.95" customHeight="1" x14ac:dyDescent="0.25">
      <c r="A51" s="7" t="s">
        <v>11</v>
      </c>
      <c r="B51" s="8" t="s">
        <v>12</v>
      </c>
      <c r="C51" s="9" t="s">
        <v>13</v>
      </c>
      <c r="D51" s="32">
        <v>40</v>
      </c>
      <c r="E51" s="32">
        <v>30</v>
      </c>
      <c r="F51" s="32">
        <v>41</v>
      </c>
      <c r="G51" s="32">
        <v>29</v>
      </c>
      <c r="H51" s="32">
        <v>26</v>
      </c>
      <c r="I51" s="32">
        <v>45</v>
      </c>
      <c r="J51" s="32">
        <v>38</v>
      </c>
      <c r="K51" s="32">
        <v>45</v>
      </c>
      <c r="L51" s="32">
        <v>44</v>
      </c>
      <c r="N51" s="53">
        <f t="shared" si="0"/>
        <v>35</v>
      </c>
      <c r="O51" s="53">
        <f t="shared" si="1"/>
        <v>39.6</v>
      </c>
      <c r="P51" s="54">
        <f t="shared" si="2"/>
        <v>0.13142857142857148</v>
      </c>
      <c r="S51" s="32">
        <v>447681</v>
      </c>
      <c r="T51" s="32">
        <v>456968</v>
      </c>
      <c r="U51" s="32">
        <v>464803</v>
      </c>
      <c r="V51" s="32">
        <v>473132</v>
      </c>
      <c r="W51" s="32">
        <v>481811</v>
      </c>
      <c r="X51" s="32">
        <v>490695</v>
      </c>
      <c r="Y51" s="32">
        <v>500021</v>
      </c>
      <c r="Z51" s="32">
        <v>507945</v>
      </c>
      <c r="AA51" s="32">
        <v>518012</v>
      </c>
      <c r="AC51" s="55">
        <f t="shared" si="3"/>
        <v>460646</v>
      </c>
      <c r="AD51" s="55">
        <f t="shared" si="4"/>
        <v>499696.8</v>
      </c>
      <c r="AE51" s="54">
        <f t="shared" si="5"/>
        <v>8.477399130785894E-2</v>
      </c>
      <c r="AI51">
        <v>2.75</v>
      </c>
      <c r="AJ51">
        <v>2.2000000000000002</v>
      </c>
      <c r="AL51" s="54">
        <f t="shared" si="6"/>
        <v>7.857142857142857E-2</v>
      </c>
      <c r="AM51" s="54">
        <f t="shared" si="7"/>
        <v>5.5555555555555559E-2</v>
      </c>
      <c r="AN51" s="67">
        <f t="shared" si="8"/>
        <v>-0.29292929292929287</v>
      </c>
      <c r="AQ51" s="68">
        <f t="shared" si="9"/>
        <v>0.44026697789539576</v>
      </c>
    </row>
    <row r="52" spans="1:43" ht="15.95" customHeight="1" x14ac:dyDescent="0.25">
      <c r="A52" s="10" t="s">
        <v>39</v>
      </c>
      <c r="B52" s="11" t="s">
        <v>38</v>
      </c>
      <c r="C52" s="9" t="s">
        <v>13</v>
      </c>
      <c r="D52" s="32">
        <v>41</v>
      </c>
      <c r="E52" s="32">
        <v>46</v>
      </c>
      <c r="F52" s="32">
        <v>50</v>
      </c>
      <c r="G52" s="32">
        <v>42</v>
      </c>
      <c r="H52" s="32">
        <v>62</v>
      </c>
      <c r="I52" s="32">
        <v>46</v>
      </c>
      <c r="J52" s="32">
        <v>42</v>
      </c>
      <c r="K52" s="32">
        <v>64</v>
      </c>
      <c r="L52" s="32">
        <v>58</v>
      </c>
      <c r="N52" s="53">
        <f t="shared" si="0"/>
        <v>44.75</v>
      </c>
      <c r="O52" s="53">
        <f t="shared" si="1"/>
        <v>54.4</v>
      </c>
      <c r="P52" s="54">
        <f t="shared" si="2"/>
        <v>0.21564245810055863</v>
      </c>
      <c r="S52" s="32">
        <v>406593</v>
      </c>
      <c r="T52" s="32">
        <v>411149</v>
      </c>
      <c r="U52" s="32">
        <v>415661</v>
      </c>
      <c r="V52" s="32">
        <v>425110</v>
      </c>
      <c r="W52" s="32">
        <v>434738</v>
      </c>
      <c r="X52" s="32">
        <v>449149</v>
      </c>
      <c r="Y52" s="32">
        <v>456617</v>
      </c>
      <c r="Z52" s="32">
        <v>462819</v>
      </c>
      <c r="AA52" s="32">
        <v>467963</v>
      </c>
      <c r="AC52" s="55">
        <f t="shared" si="3"/>
        <v>414628.25</v>
      </c>
      <c r="AD52" s="55">
        <f t="shared" si="4"/>
        <v>454257.2</v>
      </c>
      <c r="AE52" s="54">
        <f t="shared" si="5"/>
        <v>9.5577062103221408E-2</v>
      </c>
      <c r="AI52">
        <v>1.75</v>
      </c>
      <c r="AJ52">
        <v>3.6</v>
      </c>
      <c r="AL52" s="54">
        <f t="shared" si="6"/>
        <v>3.9106145251396648E-2</v>
      </c>
      <c r="AM52" s="54">
        <f t="shared" si="7"/>
        <v>6.6176470588235295E-2</v>
      </c>
      <c r="AN52" s="67">
        <f t="shared" si="8"/>
        <v>0.6922268907563025</v>
      </c>
      <c r="AQ52" s="68">
        <f t="shared" si="9"/>
        <v>0.79250257343196773</v>
      </c>
    </row>
    <row r="53" spans="1:43" ht="15.95" customHeight="1" x14ac:dyDescent="0.25">
      <c r="A53" s="10" t="s">
        <v>134</v>
      </c>
      <c r="B53" s="8" t="s">
        <v>135</v>
      </c>
      <c r="C53" s="9" t="s">
        <v>13</v>
      </c>
      <c r="D53" s="32">
        <v>37</v>
      </c>
      <c r="E53" s="32">
        <v>42</v>
      </c>
      <c r="F53" s="32">
        <v>31</v>
      </c>
      <c r="G53" s="32">
        <v>50</v>
      </c>
      <c r="H53" s="32">
        <v>67</v>
      </c>
      <c r="I53" s="32">
        <v>59</v>
      </c>
      <c r="J53" s="32">
        <v>70</v>
      </c>
      <c r="K53" s="32">
        <v>61</v>
      </c>
      <c r="L53" s="32">
        <v>55</v>
      </c>
      <c r="N53" s="53">
        <f t="shared" si="0"/>
        <v>40</v>
      </c>
      <c r="O53" s="53">
        <f t="shared" si="1"/>
        <v>62.4</v>
      </c>
      <c r="P53" s="54">
        <f t="shared" si="2"/>
        <v>0.55999999999999994</v>
      </c>
      <c r="S53" s="32">
        <v>597086</v>
      </c>
      <c r="T53" s="32">
        <v>598569</v>
      </c>
      <c r="U53" s="32">
        <v>599916</v>
      </c>
      <c r="V53" s="32">
        <v>600664</v>
      </c>
      <c r="W53" s="32">
        <v>600477</v>
      </c>
      <c r="X53" s="32">
        <v>596996</v>
      </c>
      <c r="Y53" s="32">
        <v>593725</v>
      </c>
      <c r="Z53" s="32">
        <v>591375</v>
      </c>
      <c r="AA53" s="32">
        <v>590157</v>
      </c>
      <c r="AC53" s="55">
        <f t="shared" si="3"/>
        <v>599058.75</v>
      </c>
      <c r="AD53" s="55">
        <f t="shared" si="4"/>
        <v>594546</v>
      </c>
      <c r="AE53" s="54">
        <f t="shared" si="5"/>
        <v>-7.5330674996400603E-3</v>
      </c>
      <c r="AI53">
        <v>0.75</v>
      </c>
      <c r="AJ53">
        <v>1</v>
      </c>
      <c r="AL53" s="54">
        <f t="shared" si="6"/>
        <v>1.8749999999999999E-2</v>
      </c>
      <c r="AM53" s="54">
        <f t="shared" si="7"/>
        <v>1.6025641025641028E-2</v>
      </c>
      <c r="AN53" s="67">
        <f t="shared" si="8"/>
        <v>-0.14529914529914517</v>
      </c>
      <c r="AQ53" s="68">
        <f t="shared" si="9"/>
        <v>0.16819556434657706</v>
      </c>
    </row>
    <row r="54" spans="1:43" ht="15.95" customHeight="1" x14ac:dyDescent="0.25">
      <c r="A54" s="7" t="s">
        <v>67</v>
      </c>
      <c r="B54" s="8" t="s">
        <v>68</v>
      </c>
      <c r="C54" s="9" t="s">
        <v>13</v>
      </c>
      <c r="D54" s="32">
        <v>21</v>
      </c>
      <c r="E54" s="32">
        <v>10</v>
      </c>
      <c r="F54" s="32">
        <v>19</v>
      </c>
      <c r="G54" s="32">
        <v>7</v>
      </c>
      <c r="H54" s="32">
        <v>12</v>
      </c>
      <c r="I54" s="32">
        <v>19</v>
      </c>
      <c r="J54" s="32">
        <v>17</v>
      </c>
      <c r="K54" s="32">
        <v>16</v>
      </c>
      <c r="L54" s="32">
        <v>12</v>
      </c>
      <c r="N54" s="53">
        <f t="shared" si="0"/>
        <v>14.25</v>
      </c>
      <c r="O54" s="53">
        <f t="shared" si="1"/>
        <v>15.2</v>
      </c>
      <c r="P54" s="54">
        <f t="shared" si="2"/>
        <v>6.666666666666661E-2</v>
      </c>
      <c r="S54" s="32">
        <v>388052</v>
      </c>
      <c r="T54" s="32">
        <v>392768</v>
      </c>
      <c r="U54" s="32">
        <v>400070</v>
      </c>
      <c r="V54" s="32">
        <v>407067</v>
      </c>
      <c r="W54" s="32">
        <v>411030</v>
      </c>
      <c r="X54" s="32">
        <v>415079</v>
      </c>
      <c r="Y54" s="32">
        <v>420925</v>
      </c>
      <c r="Z54" s="32">
        <v>424903</v>
      </c>
      <c r="AA54" s="32">
        <v>429606</v>
      </c>
      <c r="AC54" s="55">
        <f t="shared" si="3"/>
        <v>396989.25</v>
      </c>
      <c r="AD54" s="55">
        <f t="shared" si="4"/>
        <v>420308.6</v>
      </c>
      <c r="AE54" s="54">
        <f t="shared" si="5"/>
        <v>5.8740507457065841E-2</v>
      </c>
      <c r="AI54">
        <v>1.25</v>
      </c>
      <c r="AJ54">
        <v>1.8</v>
      </c>
      <c r="AL54" s="54">
        <f t="shared" si="6"/>
        <v>8.771929824561403E-2</v>
      </c>
      <c r="AM54" s="54">
        <f t="shared" si="7"/>
        <v>0.11842105263157895</v>
      </c>
      <c r="AN54" s="67">
        <f t="shared" si="8"/>
        <v>0.35000000000000014</v>
      </c>
      <c r="AQ54" s="68">
        <f t="shared" si="9"/>
        <v>0.42825676181738853</v>
      </c>
    </row>
    <row r="55" spans="1:43" ht="15.95" customHeight="1" x14ac:dyDescent="0.25">
      <c r="A55" s="10" t="s">
        <v>74</v>
      </c>
      <c r="B55" s="11" t="s">
        <v>75</v>
      </c>
      <c r="C55" s="16" t="s">
        <v>5</v>
      </c>
      <c r="D55" s="32">
        <v>10</v>
      </c>
      <c r="E55" s="32">
        <v>2</v>
      </c>
      <c r="F55" s="32">
        <v>6</v>
      </c>
      <c r="G55" s="32">
        <v>1</v>
      </c>
      <c r="H55" s="32">
        <v>2</v>
      </c>
      <c r="I55" s="32">
        <v>0</v>
      </c>
      <c r="J55" s="32">
        <v>5</v>
      </c>
      <c r="K55" s="32">
        <v>2</v>
      </c>
      <c r="L55" s="32">
        <v>2</v>
      </c>
      <c r="N55" s="53">
        <f t="shared" si="0"/>
        <v>4.75</v>
      </c>
      <c r="O55" s="53">
        <f t="shared" si="1"/>
        <v>2.2000000000000002</v>
      </c>
      <c r="P55" s="54">
        <f t="shared" si="2"/>
        <v>-0.5368421052631579</v>
      </c>
      <c r="S55" s="32">
        <v>68078</v>
      </c>
      <c r="T55" s="32">
        <v>68877</v>
      </c>
      <c r="U55" s="32">
        <v>69487</v>
      </c>
      <c r="V55" s="32">
        <v>70227</v>
      </c>
      <c r="W55" s="32">
        <v>71292</v>
      </c>
      <c r="X55" s="32">
        <v>72779</v>
      </c>
      <c r="Y55" s="32">
        <v>74077</v>
      </c>
      <c r="Z55" s="32">
        <v>74882</v>
      </c>
      <c r="AA55" s="32">
        <v>75516</v>
      </c>
      <c r="AC55" s="55">
        <f t="shared" si="3"/>
        <v>69167.25</v>
      </c>
      <c r="AD55" s="55">
        <f t="shared" si="4"/>
        <v>73709.2</v>
      </c>
      <c r="AE55" s="54">
        <f t="shared" si="5"/>
        <v>6.5666193176684012E-2</v>
      </c>
      <c r="AI55">
        <v>0</v>
      </c>
      <c r="AJ55">
        <v>0</v>
      </c>
      <c r="AL55" s="54">
        <f t="shared" si="6"/>
        <v>0</v>
      </c>
      <c r="AM55" s="54">
        <f t="shared" si="7"/>
        <v>0</v>
      </c>
      <c r="AN55" s="67" t="s">
        <v>155</v>
      </c>
      <c r="AQ55" s="68">
        <f t="shared" si="9"/>
        <v>0</v>
      </c>
    </row>
    <row r="56" spans="1:43" ht="15.95" customHeight="1" x14ac:dyDescent="0.25">
      <c r="A56" s="5" t="s">
        <v>6</v>
      </c>
      <c r="B56" s="3" t="s">
        <v>7</v>
      </c>
      <c r="C56" s="16" t="s">
        <v>8</v>
      </c>
      <c r="D56" s="32">
        <v>20</v>
      </c>
      <c r="E56" s="32">
        <v>21</v>
      </c>
      <c r="F56" s="32">
        <v>22</v>
      </c>
      <c r="G56" s="32">
        <v>19</v>
      </c>
      <c r="H56" s="32">
        <v>26</v>
      </c>
      <c r="I56" s="32">
        <v>27</v>
      </c>
      <c r="J56" s="32">
        <v>14</v>
      </c>
      <c r="K56" s="32">
        <v>26</v>
      </c>
      <c r="L56" s="32">
        <v>23</v>
      </c>
      <c r="N56" s="53">
        <f t="shared" si="0"/>
        <v>20.5</v>
      </c>
      <c r="O56" s="53">
        <f t="shared" si="1"/>
        <v>23.2</v>
      </c>
      <c r="P56" s="54">
        <f t="shared" si="2"/>
        <v>0.13170731707317071</v>
      </c>
      <c r="S56" s="32">
        <v>205198</v>
      </c>
      <c r="T56" s="32">
        <v>203946</v>
      </c>
      <c r="U56" s="32">
        <v>202439</v>
      </c>
      <c r="V56" s="32">
        <v>201435</v>
      </c>
      <c r="W56" s="32">
        <v>201018</v>
      </c>
      <c r="X56" s="32">
        <v>200441</v>
      </c>
      <c r="Y56" s="32">
        <v>200047</v>
      </c>
      <c r="Z56" s="32">
        <v>198899</v>
      </c>
      <c r="AA56" s="32">
        <v>198525</v>
      </c>
      <c r="AC56" s="55">
        <f t="shared" si="3"/>
        <v>203254.5</v>
      </c>
      <c r="AD56" s="55">
        <f t="shared" si="4"/>
        <v>199786</v>
      </c>
      <c r="AE56" s="54">
        <f t="shared" si="5"/>
        <v>-1.7064812833172207E-2</v>
      </c>
      <c r="AI56">
        <v>0.25</v>
      </c>
      <c r="AJ56">
        <v>0</v>
      </c>
      <c r="AL56" s="54">
        <f t="shared" si="6"/>
        <v>1.2195121951219513E-2</v>
      </c>
      <c r="AM56" s="54">
        <f t="shared" si="7"/>
        <v>0</v>
      </c>
      <c r="AN56" s="67">
        <f t="shared" si="8"/>
        <v>-1</v>
      </c>
      <c r="AQ56" s="68">
        <f t="shared" si="9"/>
        <v>0</v>
      </c>
    </row>
    <row r="57" spans="1:43" ht="15.95" customHeight="1" x14ac:dyDescent="0.25">
      <c r="A57" s="10" t="s">
        <v>115</v>
      </c>
      <c r="B57" s="8" t="s">
        <v>113</v>
      </c>
      <c r="C57" s="9" t="s">
        <v>13</v>
      </c>
      <c r="D57" s="32">
        <v>66</v>
      </c>
      <c r="E57" s="32">
        <v>55</v>
      </c>
      <c r="F57" s="32">
        <v>64</v>
      </c>
      <c r="G57" s="32">
        <v>52</v>
      </c>
      <c r="H57" s="32">
        <v>67</v>
      </c>
      <c r="I57" s="32">
        <v>66</v>
      </c>
      <c r="J57" s="32">
        <v>67</v>
      </c>
      <c r="K57" s="32">
        <v>70</v>
      </c>
      <c r="L57" s="32">
        <v>97</v>
      </c>
      <c r="N57" s="53">
        <f t="shared" si="0"/>
        <v>59.25</v>
      </c>
      <c r="O57" s="53">
        <f t="shared" si="1"/>
        <v>73.400000000000006</v>
      </c>
      <c r="P57" s="54">
        <f t="shared" si="2"/>
        <v>0.23881856540084398</v>
      </c>
      <c r="S57" s="32">
        <v>612518</v>
      </c>
      <c r="T57" s="32">
        <v>625550</v>
      </c>
      <c r="U57" s="32">
        <v>635999</v>
      </c>
      <c r="V57" s="32">
        <v>645259</v>
      </c>
      <c r="W57" s="32">
        <v>655498</v>
      </c>
      <c r="X57" s="32">
        <v>661765</v>
      </c>
      <c r="Y57" s="32">
        <v>663587</v>
      </c>
      <c r="Z57" s="32">
        <v>667006</v>
      </c>
      <c r="AA57" s="32">
        <v>670820</v>
      </c>
      <c r="AC57" s="55">
        <f t="shared" si="3"/>
        <v>629831.5</v>
      </c>
      <c r="AD57" s="55">
        <f t="shared" si="4"/>
        <v>663735.19999999995</v>
      </c>
      <c r="AE57" s="54">
        <f t="shared" si="5"/>
        <v>5.3829794159231406E-2</v>
      </c>
      <c r="AI57">
        <v>0.25</v>
      </c>
      <c r="AJ57">
        <v>0.2</v>
      </c>
      <c r="AL57" s="54">
        <f t="shared" si="6"/>
        <v>4.2194092827004216E-3</v>
      </c>
      <c r="AM57" s="54">
        <f t="shared" si="7"/>
        <v>2.7247956403269754E-3</v>
      </c>
      <c r="AN57" s="67">
        <f t="shared" si="8"/>
        <v>-0.35422343324250677</v>
      </c>
      <c r="AQ57" s="68">
        <f t="shared" si="9"/>
        <v>3.0132498622944818E-2</v>
      </c>
    </row>
    <row r="58" spans="1:43" ht="15.95" customHeight="1" x14ac:dyDescent="0.25">
      <c r="A58" s="10" t="s">
        <v>58</v>
      </c>
      <c r="B58" s="8" t="s">
        <v>57</v>
      </c>
      <c r="C58" s="9" t="s">
        <v>5</v>
      </c>
      <c r="D58" s="32">
        <v>36</v>
      </c>
      <c r="E58" s="32">
        <v>29</v>
      </c>
      <c r="F58" s="32">
        <v>53</v>
      </c>
      <c r="G58" s="32">
        <v>50</v>
      </c>
      <c r="H58" s="32">
        <v>50</v>
      </c>
      <c r="I58" s="32">
        <v>55</v>
      </c>
      <c r="J58" s="32">
        <v>45</v>
      </c>
      <c r="K58" s="32">
        <v>41</v>
      </c>
      <c r="L58" s="32">
        <v>44</v>
      </c>
      <c r="N58" s="53">
        <f t="shared" si="0"/>
        <v>42</v>
      </c>
      <c r="O58" s="53">
        <f t="shared" si="1"/>
        <v>47</v>
      </c>
      <c r="P58" s="54">
        <f t="shared" si="2"/>
        <v>0.11904761904761904</v>
      </c>
      <c r="S58" s="32">
        <v>360735</v>
      </c>
      <c r="T58" s="32">
        <v>369787</v>
      </c>
      <c r="U58" s="32">
        <v>378637</v>
      </c>
      <c r="V58" s="32">
        <v>383940</v>
      </c>
      <c r="W58" s="32">
        <v>389742</v>
      </c>
      <c r="X58" s="32">
        <v>391843</v>
      </c>
      <c r="Y58" s="32">
        <v>391493</v>
      </c>
      <c r="Z58" s="32">
        <v>391004</v>
      </c>
      <c r="AA58" s="32">
        <v>390144</v>
      </c>
      <c r="AC58" s="55">
        <f t="shared" si="3"/>
        <v>373274.75</v>
      </c>
      <c r="AD58" s="55">
        <f t="shared" si="4"/>
        <v>390845.2</v>
      </c>
      <c r="AE58" s="54">
        <f t="shared" si="5"/>
        <v>4.7071091736047004E-2</v>
      </c>
      <c r="AI58">
        <v>1.75</v>
      </c>
      <c r="AJ58">
        <v>3.4</v>
      </c>
      <c r="AL58" s="54">
        <f t="shared" si="6"/>
        <v>4.1666666666666664E-2</v>
      </c>
      <c r="AM58" s="54">
        <f t="shared" si="7"/>
        <v>7.2340425531914887E-2</v>
      </c>
      <c r="AN58" s="67">
        <f t="shared" si="8"/>
        <v>0.7361702127659574</v>
      </c>
      <c r="AQ58" s="68">
        <f t="shared" si="9"/>
        <v>0.86990962150744078</v>
      </c>
    </row>
    <row r="59" spans="1:43" ht="15.95" customHeight="1" x14ac:dyDescent="0.25">
      <c r="A59" s="10" t="s">
        <v>93</v>
      </c>
      <c r="B59" s="8" t="s">
        <v>92</v>
      </c>
      <c r="C59" s="9" t="s">
        <v>13</v>
      </c>
      <c r="D59" s="32">
        <v>271</v>
      </c>
      <c r="E59" s="32">
        <v>275</v>
      </c>
      <c r="F59" s="32">
        <v>295</v>
      </c>
      <c r="G59" s="32">
        <v>250</v>
      </c>
      <c r="H59" s="32">
        <v>241</v>
      </c>
      <c r="I59" s="32">
        <v>230</v>
      </c>
      <c r="J59" s="32">
        <v>207</v>
      </c>
      <c r="K59" s="32">
        <v>197</v>
      </c>
      <c r="L59" s="32">
        <v>214</v>
      </c>
      <c r="N59" s="53">
        <f t="shared" si="0"/>
        <v>272.75</v>
      </c>
      <c r="O59" s="53">
        <f t="shared" si="1"/>
        <v>217.8</v>
      </c>
      <c r="P59" s="54">
        <f t="shared" si="2"/>
        <v>-0.20146654445462875</v>
      </c>
      <c r="S59" s="32">
        <v>8272948</v>
      </c>
      <c r="T59" s="32">
        <v>8346693</v>
      </c>
      <c r="U59" s="32">
        <v>8396091</v>
      </c>
      <c r="V59" s="32">
        <v>8433806</v>
      </c>
      <c r="W59" s="32">
        <v>8463049</v>
      </c>
      <c r="X59" s="32">
        <v>8469153</v>
      </c>
      <c r="Y59" s="32">
        <v>8437478</v>
      </c>
      <c r="Z59" s="32">
        <v>8390081</v>
      </c>
      <c r="AA59" s="32">
        <v>8336817</v>
      </c>
      <c r="AC59" s="55">
        <f t="shared" si="3"/>
        <v>8362384.5</v>
      </c>
      <c r="AD59" s="55">
        <f t="shared" si="4"/>
        <v>8419315.5999999996</v>
      </c>
      <c r="AE59" s="54">
        <f t="shared" si="5"/>
        <v>6.8079983645812541E-3</v>
      </c>
      <c r="AI59">
        <v>17</v>
      </c>
      <c r="AJ59">
        <v>17.399999999999999</v>
      </c>
      <c r="AL59" s="54">
        <f t="shared" si="6"/>
        <v>6.2328139321723187E-2</v>
      </c>
      <c r="AM59" s="54">
        <f t="shared" si="7"/>
        <v>7.9889807162534424E-2</v>
      </c>
      <c r="AN59" s="67">
        <f t="shared" si="8"/>
        <v>0.28176146491654497</v>
      </c>
      <c r="AQ59" s="68">
        <f t="shared" si="9"/>
        <v>0.20666762984867795</v>
      </c>
    </row>
    <row r="60" spans="1:43" ht="15.95" customHeight="1" x14ac:dyDescent="0.25">
      <c r="A60" s="7" t="s">
        <v>85</v>
      </c>
      <c r="B60" s="15" t="s">
        <v>86</v>
      </c>
      <c r="C60" s="16" t="s">
        <v>8</v>
      </c>
      <c r="D60" s="32">
        <v>29</v>
      </c>
      <c r="E60" s="32">
        <v>20</v>
      </c>
      <c r="F60" s="32">
        <v>26</v>
      </c>
      <c r="G60" s="32">
        <v>16</v>
      </c>
      <c r="H60" s="32">
        <v>22</v>
      </c>
      <c r="I60" s="32">
        <v>28</v>
      </c>
      <c r="J60" s="32">
        <v>26</v>
      </c>
      <c r="K60" s="32">
        <v>22</v>
      </c>
      <c r="L60" s="32">
        <v>23</v>
      </c>
      <c r="N60" s="53">
        <f t="shared" si="0"/>
        <v>22.75</v>
      </c>
      <c r="O60" s="53">
        <f t="shared" si="1"/>
        <v>24.2</v>
      </c>
      <c r="P60" s="54">
        <f t="shared" si="2"/>
        <v>6.3736263736263704E-2</v>
      </c>
      <c r="S60" s="32">
        <v>277574</v>
      </c>
      <c r="T60" s="32">
        <v>277594</v>
      </c>
      <c r="U60" s="32">
        <v>278121</v>
      </c>
      <c r="V60" s="32">
        <v>278936</v>
      </c>
      <c r="W60" s="32">
        <v>279636</v>
      </c>
      <c r="X60" s="32">
        <v>280681</v>
      </c>
      <c r="Y60" s="32">
        <v>281237</v>
      </c>
      <c r="Z60" s="32">
        <v>281752</v>
      </c>
      <c r="AA60" s="32">
        <v>282011</v>
      </c>
      <c r="AC60" s="55">
        <f t="shared" si="3"/>
        <v>278056.25</v>
      </c>
      <c r="AD60" s="55">
        <f t="shared" si="4"/>
        <v>281063.40000000002</v>
      </c>
      <c r="AE60" s="54">
        <f t="shared" si="5"/>
        <v>1.0814898064690232E-2</v>
      </c>
      <c r="AI60">
        <v>1</v>
      </c>
      <c r="AJ60">
        <v>0.8</v>
      </c>
      <c r="AL60" s="54">
        <f t="shared" si="6"/>
        <v>4.3956043956043959E-2</v>
      </c>
      <c r="AM60" s="54">
        <f t="shared" si="7"/>
        <v>3.3057851239669422E-2</v>
      </c>
      <c r="AN60" s="67">
        <f t="shared" si="8"/>
        <v>-0.2479338842975207</v>
      </c>
      <c r="AQ60" s="68">
        <f t="shared" si="9"/>
        <v>0.2846332891440152</v>
      </c>
    </row>
    <row r="61" spans="1:43" ht="15.95" customHeight="1" x14ac:dyDescent="0.25">
      <c r="A61" s="10" t="s">
        <v>20</v>
      </c>
      <c r="B61" s="8" t="s">
        <v>17</v>
      </c>
      <c r="C61" s="9" t="s">
        <v>13</v>
      </c>
      <c r="D61" s="32">
        <v>20</v>
      </c>
      <c r="E61" s="32">
        <v>27</v>
      </c>
      <c r="F61" s="32">
        <v>31</v>
      </c>
      <c r="G61" s="32">
        <v>33</v>
      </c>
      <c r="H61" s="32">
        <v>28</v>
      </c>
      <c r="I61" s="32">
        <v>27</v>
      </c>
      <c r="J61" s="32">
        <v>29</v>
      </c>
      <c r="K61" s="32">
        <v>27</v>
      </c>
      <c r="L61" s="32">
        <v>32</v>
      </c>
      <c r="N61" s="53">
        <f t="shared" si="0"/>
        <v>27.75</v>
      </c>
      <c r="O61" s="53">
        <f t="shared" si="1"/>
        <v>28.6</v>
      </c>
      <c r="P61" s="54">
        <f t="shared" si="2"/>
        <v>3.0630630630630682E-2</v>
      </c>
      <c r="S61" s="32">
        <v>396086</v>
      </c>
      <c r="T61" s="32">
        <v>401104</v>
      </c>
      <c r="U61" s="32">
        <v>406648</v>
      </c>
      <c r="V61" s="32">
        <v>412901</v>
      </c>
      <c r="W61" s="32">
        <v>418211</v>
      </c>
      <c r="X61" s="32">
        <v>420947</v>
      </c>
      <c r="Y61" s="32">
        <v>424382</v>
      </c>
      <c r="Z61" s="32">
        <v>429056</v>
      </c>
      <c r="AA61" s="32">
        <v>433031</v>
      </c>
      <c r="AC61" s="55">
        <f t="shared" si="3"/>
        <v>404184.75</v>
      </c>
      <c r="AD61" s="55">
        <f t="shared" si="4"/>
        <v>425125.4</v>
      </c>
      <c r="AE61" s="54">
        <f t="shared" si="5"/>
        <v>5.1809599446787695E-2</v>
      </c>
      <c r="AI61">
        <v>1.75</v>
      </c>
      <c r="AJ61">
        <v>1.2</v>
      </c>
      <c r="AL61" s="54">
        <f t="shared" si="6"/>
        <v>6.3063063063063057E-2</v>
      </c>
      <c r="AM61" s="54">
        <f t="shared" si="7"/>
        <v>4.1958041958041953E-2</v>
      </c>
      <c r="AN61" s="67">
        <f t="shared" si="8"/>
        <v>-0.33466533466533471</v>
      </c>
      <c r="AQ61" s="68">
        <f t="shared" si="9"/>
        <v>0.28226965502414109</v>
      </c>
    </row>
    <row r="62" spans="1:43" ht="15.95" customHeight="1" x14ac:dyDescent="0.25">
      <c r="A62" s="10" t="s">
        <v>97</v>
      </c>
      <c r="B62" s="8" t="s">
        <v>98</v>
      </c>
      <c r="C62" s="9" t="s">
        <v>13</v>
      </c>
      <c r="D62" s="32">
        <v>72</v>
      </c>
      <c r="E62" s="32">
        <v>83</v>
      </c>
      <c r="F62" s="32">
        <v>77</v>
      </c>
      <c r="G62" s="32">
        <v>68</v>
      </c>
      <c r="H62" s="32">
        <v>86</v>
      </c>
      <c r="I62" s="32">
        <v>87</v>
      </c>
      <c r="J62" s="32">
        <v>96</v>
      </c>
      <c r="K62" s="32">
        <v>73</v>
      </c>
      <c r="L62" s="32">
        <v>83</v>
      </c>
      <c r="N62" s="53">
        <f t="shared" si="0"/>
        <v>75</v>
      </c>
      <c r="O62" s="53">
        <f t="shared" si="1"/>
        <v>85</v>
      </c>
      <c r="P62" s="54">
        <f t="shared" si="2"/>
        <v>0.13333333333333333</v>
      </c>
      <c r="S62" s="32">
        <v>590947</v>
      </c>
      <c r="T62" s="32">
        <v>600971</v>
      </c>
      <c r="U62" s="32">
        <v>612061</v>
      </c>
      <c r="V62" s="32">
        <v>621639</v>
      </c>
      <c r="W62" s="32">
        <v>632172</v>
      </c>
      <c r="X62" s="32">
        <v>639924</v>
      </c>
      <c r="Y62" s="32">
        <v>642822</v>
      </c>
      <c r="Z62" s="32">
        <v>647912</v>
      </c>
      <c r="AA62" s="32">
        <v>655057</v>
      </c>
      <c r="AC62" s="55">
        <f t="shared" si="3"/>
        <v>606404.5</v>
      </c>
      <c r="AD62" s="55">
        <f t="shared" si="4"/>
        <v>643577.4</v>
      </c>
      <c r="AE62" s="54">
        <f t="shared" si="5"/>
        <v>6.1300501562900712E-2</v>
      </c>
      <c r="AI62">
        <v>2</v>
      </c>
      <c r="AJ62">
        <v>1.6</v>
      </c>
      <c r="AL62" s="54">
        <f t="shared" si="6"/>
        <v>2.6666666666666668E-2</v>
      </c>
      <c r="AM62" s="54">
        <f t="shared" si="7"/>
        <v>1.8823529411764708E-2</v>
      </c>
      <c r="AN62" s="67">
        <f t="shared" si="8"/>
        <v>-0.29411764705882348</v>
      </c>
      <c r="AQ62" s="68">
        <f t="shared" si="9"/>
        <v>0.24861034585739028</v>
      </c>
    </row>
    <row r="63" spans="1:43" ht="15.95" customHeight="1" x14ac:dyDescent="0.25">
      <c r="A63" s="7" t="s">
        <v>81</v>
      </c>
      <c r="B63" s="8" t="s">
        <v>82</v>
      </c>
      <c r="C63" s="9" t="s">
        <v>13</v>
      </c>
      <c r="D63" s="32">
        <v>18</v>
      </c>
      <c r="E63" s="32">
        <v>32</v>
      </c>
      <c r="F63" s="32">
        <v>23</v>
      </c>
      <c r="G63" s="32">
        <v>27</v>
      </c>
      <c r="H63" s="32">
        <v>42</v>
      </c>
      <c r="I63" s="32">
        <v>28</v>
      </c>
      <c r="J63" s="32">
        <v>38</v>
      </c>
      <c r="K63" s="32">
        <v>35</v>
      </c>
      <c r="L63" s="32">
        <v>33</v>
      </c>
      <c r="N63" s="53">
        <f t="shared" si="0"/>
        <v>25</v>
      </c>
      <c r="O63" s="53">
        <f t="shared" si="1"/>
        <v>35.200000000000003</v>
      </c>
      <c r="P63" s="54">
        <f t="shared" si="2"/>
        <v>0.40800000000000014</v>
      </c>
      <c r="S63" s="32">
        <v>462101</v>
      </c>
      <c r="T63" s="32">
        <v>465261</v>
      </c>
      <c r="U63" s="32">
        <v>468086</v>
      </c>
      <c r="V63" s="32">
        <v>470423</v>
      </c>
      <c r="W63" s="32">
        <v>472638</v>
      </c>
      <c r="X63" s="32">
        <v>475044</v>
      </c>
      <c r="Y63" s="32">
        <v>476271</v>
      </c>
      <c r="Z63" s="32">
        <v>477299</v>
      </c>
      <c r="AA63" s="32">
        <v>478192</v>
      </c>
      <c r="AC63" s="55">
        <f t="shared" si="3"/>
        <v>466467.75</v>
      </c>
      <c r="AD63" s="55">
        <f t="shared" si="4"/>
        <v>475888.8</v>
      </c>
      <c r="AE63" s="54">
        <f t="shared" si="5"/>
        <v>2.0196573074987473E-2</v>
      </c>
      <c r="AI63">
        <v>0.25</v>
      </c>
      <c r="AJ63">
        <v>0</v>
      </c>
      <c r="AL63" s="54">
        <f t="shared" si="6"/>
        <v>0.01</v>
      </c>
      <c r="AM63" s="54">
        <f t="shared" si="7"/>
        <v>0</v>
      </c>
      <c r="AN63" s="67">
        <f t="shared" si="8"/>
        <v>-1</v>
      </c>
      <c r="AQ63" s="68">
        <f t="shared" si="9"/>
        <v>0</v>
      </c>
    </row>
    <row r="64" spans="1:43" ht="15.95" customHeight="1" x14ac:dyDescent="0.25">
      <c r="A64" s="10" t="s">
        <v>105</v>
      </c>
      <c r="B64" s="11" t="s">
        <v>104</v>
      </c>
      <c r="C64" s="9" t="s">
        <v>13</v>
      </c>
      <c r="D64" s="32">
        <v>87</v>
      </c>
      <c r="E64" s="32">
        <v>107</v>
      </c>
      <c r="F64" s="32">
        <v>89</v>
      </c>
      <c r="G64" s="32">
        <v>97</v>
      </c>
      <c r="H64" s="32">
        <v>93</v>
      </c>
      <c r="I64" s="32">
        <v>101</v>
      </c>
      <c r="J64" s="32">
        <v>94</v>
      </c>
      <c r="K64" s="32">
        <v>102</v>
      </c>
      <c r="L64" s="32">
        <v>90</v>
      </c>
      <c r="N64" s="53">
        <f t="shared" si="0"/>
        <v>95</v>
      </c>
      <c r="O64" s="53">
        <f t="shared" si="1"/>
        <v>96</v>
      </c>
      <c r="P64" s="54">
        <f t="shared" si="2"/>
        <v>1.0526315789473684E-2</v>
      </c>
      <c r="S64" s="32">
        <v>1540466</v>
      </c>
      <c r="T64" s="32">
        <v>1551824</v>
      </c>
      <c r="U64" s="32">
        <v>1558313</v>
      </c>
      <c r="V64" s="32">
        <v>1565460</v>
      </c>
      <c r="W64" s="32">
        <v>1571065</v>
      </c>
      <c r="X64" s="32">
        <v>1576051</v>
      </c>
      <c r="Y64" s="32">
        <v>1580601</v>
      </c>
      <c r="Z64" s="32">
        <v>1583592</v>
      </c>
      <c r="AA64" s="32">
        <v>1584064</v>
      </c>
      <c r="AC64" s="55">
        <f t="shared" si="3"/>
        <v>1554015.75</v>
      </c>
      <c r="AD64" s="55">
        <f t="shared" si="4"/>
        <v>1579074.6</v>
      </c>
      <c r="AE64" s="54">
        <f t="shared" si="5"/>
        <v>1.6125222669075324E-2</v>
      </c>
      <c r="AI64">
        <v>2.5</v>
      </c>
      <c r="AJ64">
        <v>3.6</v>
      </c>
      <c r="AL64" s="54">
        <f t="shared" si="6"/>
        <v>2.6315789473684209E-2</v>
      </c>
      <c r="AM64" s="54">
        <f t="shared" si="7"/>
        <v>3.7499999999999999E-2</v>
      </c>
      <c r="AN64" s="67">
        <f t="shared" si="8"/>
        <v>0.42500000000000004</v>
      </c>
      <c r="AQ64" s="68">
        <f t="shared" si="9"/>
        <v>0.22798162924031581</v>
      </c>
    </row>
    <row r="65" spans="1:43" ht="15.95" customHeight="1" x14ac:dyDescent="0.25">
      <c r="A65" s="10" t="s">
        <v>14</v>
      </c>
      <c r="B65" s="8" t="s">
        <v>12</v>
      </c>
      <c r="C65" s="9" t="s">
        <v>13</v>
      </c>
      <c r="D65" s="32">
        <v>124</v>
      </c>
      <c r="E65" s="32">
        <v>149</v>
      </c>
      <c r="F65" s="32">
        <v>176</v>
      </c>
      <c r="G65" s="32">
        <v>177</v>
      </c>
      <c r="H65" s="32">
        <v>190</v>
      </c>
      <c r="I65" s="32">
        <v>221</v>
      </c>
      <c r="J65" s="32">
        <v>243</v>
      </c>
      <c r="K65" s="32">
        <v>243</v>
      </c>
      <c r="L65" s="32">
        <v>205</v>
      </c>
      <c r="N65" s="53">
        <f t="shared" si="0"/>
        <v>156.5</v>
      </c>
      <c r="O65" s="53">
        <f t="shared" si="1"/>
        <v>220.4</v>
      </c>
      <c r="P65" s="54">
        <f t="shared" si="2"/>
        <v>0.40830670926517576</v>
      </c>
      <c r="S65" s="32">
        <v>1469796</v>
      </c>
      <c r="T65" s="32">
        <v>1499274</v>
      </c>
      <c r="U65" s="32">
        <v>1526491</v>
      </c>
      <c r="V65" s="32">
        <v>1555445</v>
      </c>
      <c r="W65" s="32">
        <v>1583690</v>
      </c>
      <c r="X65" s="32">
        <v>1612199</v>
      </c>
      <c r="Y65" s="32">
        <v>1633560</v>
      </c>
      <c r="Z65" s="32">
        <v>1654675</v>
      </c>
      <c r="AA65" s="32">
        <v>1680992</v>
      </c>
      <c r="AC65" s="55">
        <f t="shared" si="3"/>
        <v>1512751.5</v>
      </c>
      <c r="AD65" s="55">
        <f t="shared" si="4"/>
        <v>1633023.2</v>
      </c>
      <c r="AE65" s="54">
        <f t="shared" si="5"/>
        <v>7.9505259125507363E-2</v>
      </c>
      <c r="AI65">
        <v>9.25</v>
      </c>
      <c r="AJ65">
        <v>8.1999999999999993</v>
      </c>
      <c r="AL65" s="54">
        <f t="shared" si="6"/>
        <v>5.9105431309904151E-2</v>
      </c>
      <c r="AM65" s="54">
        <f t="shared" si="7"/>
        <v>3.7205081669691463E-2</v>
      </c>
      <c r="AN65" s="67">
        <f t="shared" si="8"/>
        <v>-0.37053023985873362</v>
      </c>
      <c r="AQ65" s="68">
        <f t="shared" si="9"/>
        <v>0.5021361607110052</v>
      </c>
    </row>
    <row r="66" spans="1:43" ht="15.95" customHeight="1" x14ac:dyDescent="0.25">
      <c r="A66" s="10" t="s">
        <v>103</v>
      </c>
      <c r="B66" s="8" t="s">
        <v>104</v>
      </c>
      <c r="C66" s="16" t="s">
        <v>5</v>
      </c>
      <c r="D66" s="32">
        <v>10</v>
      </c>
      <c r="E66" s="32">
        <v>14</v>
      </c>
      <c r="F66" s="32">
        <v>22</v>
      </c>
      <c r="G66" s="32">
        <v>12</v>
      </c>
      <c r="H66" s="32">
        <v>20</v>
      </c>
      <c r="I66" s="32">
        <v>22</v>
      </c>
      <c r="J66" s="32">
        <v>16</v>
      </c>
      <c r="K66" s="32">
        <v>14</v>
      </c>
      <c r="L66" s="32">
        <v>24</v>
      </c>
      <c r="N66" s="53">
        <f t="shared" si="0"/>
        <v>14.5</v>
      </c>
      <c r="O66" s="53">
        <f t="shared" si="1"/>
        <v>19.2</v>
      </c>
      <c r="P66" s="54">
        <f t="shared" si="2"/>
        <v>0.32413793103448268</v>
      </c>
      <c r="S66" s="32">
        <v>306012</v>
      </c>
      <c r="T66" s="32">
        <v>306355</v>
      </c>
      <c r="U66" s="32">
        <v>306902</v>
      </c>
      <c r="V66" s="32">
        <v>305964</v>
      </c>
      <c r="W66" s="32">
        <v>304070</v>
      </c>
      <c r="X66" s="32">
        <v>304643</v>
      </c>
      <c r="Y66" s="32">
        <v>301494</v>
      </c>
      <c r="Z66" s="32">
        <v>300570</v>
      </c>
      <c r="AA66" s="32">
        <v>300286</v>
      </c>
      <c r="AC66" s="55">
        <f t="shared" si="3"/>
        <v>306308.25</v>
      </c>
      <c r="AD66" s="55">
        <f t="shared" si="4"/>
        <v>302212.59999999998</v>
      </c>
      <c r="AE66" s="54">
        <f t="shared" si="5"/>
        <v>-1.3371007800149109E-2</v>
      </c>
      <c r="AI66">
        <v>0.25</v>
      </c>
      <c r="AJ66">
        <v>0.6</v>
      </c>
      <c r="AL66" s="54">
        <f t="shared" si="6"/>
        <v>1.7241379310344827E-2</v>
      </c>
      <c r="AM66" s="54">
        <f t="shared" si="7"/>
        <v>3.125E-2</v>
      </c>
      <c r="AN66" s="67">
        <f t="shared" si="8"/>
        <v>0.8125</v>
      </c>
      <c r="AQ66" s="68">
        <f t="shared" si="9"/>
        <v>0.19853573279208081</v>
      </c>
    </row>
    <row r="67" spans="1:43" ht="15.95" customHeight="1" x14ac:dyDescent="0.25">
      <c r="A67" s="8" t="s">
        <v>102</v>
      </c>
      <c r="B67" s="8" t="s">
        <v>101</v>
      </c>
      <c r="C67" s="9" t="s">
        <v>13</v>
      </c>
      <c r="D67" s="92">
        <v>34</v>
      </c>
      <c r="E67" s="92">
        <v>32</v>
      </c>
      <c r="F67" s="92">
        <v>36</v>
      </c>
      <c r="G67" s="92">
        <v>21</v>
      </c>
      <c r="H67" s="92">
        <v>35</v>
      </c>
      <c r="I67" s="92">
        <v>42</v>
      </c>
      <c r="J67" s="92">
        <v>48</v>
      </c>
      <c r="K67" s="92">
        <v>36</v>
      </c>
      <c r="L67" s="92">
        <v>49</v>
      </c>
      <c r="N67" s="53">
        <f>AVERAGE(D67:G67)</f>
        <v>30.75</v>
      </c>
      <c r="O67" s="53">
        <f>AVERAGE(H67:L67)</f>
        <v>42</v>
      </c>
      <c r="P67" s="54">
        <f t="shared" si="2"/>
        <v>0.36585365853658536</v>
      </c>
      <c r="S67" s="32">
        <v>595451</v>
      </c>
      <c r="T67" s="32">
        <v>604264</v>
      </c>
      <c r="U67" s="32">
        <v>609890</v>
      </c>
      <c r="V67" s="32">
        <v>620510</v>
      </c>
      <c r="W67" s="32">
        <v>631366</v>
      </c>
      <c r="X67" s="32">
        <v>642720</v>
      </c>
      <c r="Y67" s="32">
        <v>647924</v>
      </c>
      <c r="Z67" s="32">
        <v>650837</v>
      </c>
      <c r="AA67" s="32">
        <v>654741</v>
      </c>
      <c r="AC67" s="55">
        <f t="shared" si="3"/>
        <v>607528.75</v>
      </c>
      <c r="AD67" s="55">
        <f t="shared" si="4"/>
        <v>645517.6</v>
      </c>
      <c r="AE67" s="54">
        <f t="shared" si="5"/>
        <v>6.2530127175051353E-2</v>
      </c>
      <c r="AI67">
        <v>1.25</v>
      </c>
      <c r="AJ67">
        <v>2.6</v>
      </c>
      <c r="AL67" s="54">
        <f t="shared" si="6"/>
        <v>4.065040650406504E-2</v>
      </c>
      <c r="AM67" s="54">
        <f>AJ67/O67</f>
        <v>6.1904761904761907E-2</v>
      </c>
      <c r="AN67" s="67">
        <f>(AM67-AL67)/AL67</f>
        <v>0.52285714285714291</v>
      </c>
      <c r="AQ67" s="68">
        <f t="shared" si="9"/>
        <v>0.40277755401247006</v>
      </c>
    </row>
    <row r="68" spans="1:43" ht="15.95" customHeight="1" x14ac:dyDescent="0.25">
      <c r="A68" s="14" t="s">
        <v>63</v>
      </c>
      <c r="B68" s="8" t="s">
        <v>64</v>
      </c>
      <c r="C68" s="16" t="s">
        <v>8</v>
      </c>
      <c r="D68" s="32">
        <v>1</v>
      </c>
      <c r="E68" s="32">
        <v>3</v>
      </c>
      <c r="F68" s="32">
        <v>3</v>
      </c>
      <c r="G68" s="32">
        <v>2</v>
      </c>
      <c r="H68" s="32">
        <v>2</v>
      </c>
      <c r="I68" s="32">
        <v>3</v>
      </c>
      <c r="J68" s="32">
        <v>3</v>
      </c>
      <c r="K68" s="32">
        <v>3</v>
      </c>
      <c r="L68" s="32">
        <v>3</v>
      </c>
      <c r="N68" s="53">
        <f>AVERAGE(D68:G68)</f>
        <v>2.25</v>
      </c>
      <c r="O68" s="53">
        <f>AVERAGE(H68:L68)</f>
        <v>2.8</v>
      </c>
      <c r="P68" s="54">
        <f t="shared" ref="P68:P86" si="10">(O68-N68)/N68</f>
        <v>0.24444444444444435</v>
      </c>
      <c r="S68" s="32">
        <v>66183</v>
      </c>
      <c r="T68" s="32">
        <v>66216</v>
      </c>
      <c r="U68" s="32">
        <v>66391</v>
      </c>
      <c r="V68" s="32">
        <v>66832</v>
      </c>
      <c r="W68" s="32">
        <v>66825</v>
      </c>
      <c r="X68" s="32">
        <v>66911</v>
      </c>
      <c r="Y68" s="32">
        <v>66646</v>
      </c>
      <c r="Z68" s="32">
        <v>66405</v>
      </c>
      <c r="AA68" s="32">
        <v>66215</v>
      </c>
      <c r="AC68" s="55">
        <f t="shared" ref="AC68:AC86" si="11">AVERAGE(S68:V68)</f>
        <v>66405.5</v>
      </c>
      <c r="AD68" s="55">
        <f t="shared" ref="AD68:AD86" si="12">AVERAGE(W68:AA68)</f>
        <v>66600.399999999994</v>
      </c>
      <c r="AE68" s="54">
        <f t="shared" ref="AE68:AE86" si="13">(AD68-AC68)/AC68</f>
        <v>2.9349978540933234E-3</v>
      </c>
      <c r="AI68">
        <v>0</v>
      </c>
      <c r="AJ68">
        <v>0</v>
      </c>
      <c r="AL68" s="54">
        <f>AI68/N68</f>
        <v>0</v>
      </c>
      <c r="AM68" s="54">
        <f>AJ68/O68</f>
        <v>0</v>
      </c>
      <c r="AN68" s="67" t="s">
        <v>155</v>
      </c>
      <c r="AQ68" s="68">
        <f t="shared" ref="AQ68:AQ86" si="14">(AJ68/AD68)*100000</f>
        <v>0</v>
      </c>
    </row>
    <row r="69" spans="1:43" ht="15.95" customHeight="1" x14ac:dyDescent="0.25">
      <c r="A69" s="10" t="s">
        <v>106</v>
      </c>
      <c r="B69" s="8" t="s">
        <v>107</v>
      </c>
      <c r="C69" s="16" t="s">
        <v>8</v>
      </c>
      <c r="D69" s="32">
        <v>11</v>
      </c>
      <c r="E69" s="32">
        <v>8</v>
      </c>
      <c r="F69" s="32">
        <v>12</v>
      </c>
      <c r="G69" s="32">
        <v>5</v>
      </c>
      <c r="H69" s="32">
        <v>10</v>
      </c>
      <c r="I69" s="32">
        <v>9</v>
      </c>
      <c r="J69" s="32">
        <v>10</v>
      </c>
      <c r="K69" s="32">
        <v>8</v>
      </c>
      <c r="L69" s="32">
        <v>6</v>
      </c>
      <c r="N69" s="53">
        <f>AVERAGE(D69:G69)</f>
        <v>9</v>
      </c>
      <c r="O69" s="53">
        <f>AVERAGE(H69:L69)</f>
        <v>8.6</v>
      </c>
      <c r="P69" s="54">
        <f t="shared" si="10"/>
        <v>-4.4444444444444481E-2</v>
      </c>
      <c r="S69" s="32">
        <v>178332</v>
      </c>
      <c r="T69" s="32">
        <v>178813</v>
      </c>
      <c r="U69" s="32">
        <v>178692</v>
      </c>
      <c r="V69" s="32">
        <v>179119</v>
      </c>
      <c r="W69" s="32">
        <v>179252</v>
      </c>
      <c r="X69" s="32">
        <v>179548</v>
      </c>
      <c r="Y69" s="32">
        <v>179252</v>
      </c>
      <c r="Z69" s="32">
        <v>179520</v>
      </c>
      <c r="AA69" s="32">
        <v>179883</v>
      </c>
      <c r="AC69" s="55">
        <f t="shared" si="11"/>
        <v>178739</v>
      </c>
      <c r="AD69" s="55">
        <f t="shared" si="12"/>
        <v>179491</v>
      </c>
      <c r="AE69" s="54">
        <f t="shared" si="13"/>
        <v>4.2072519148031486E-3</v>
      </c>
      <c r="AI69">
        <v>0</v>
      </c>
      <c r="AJ69">
        <v>0</v>
      </c>
      <c r="AL69" s="54">
        <f>AI69/N69</f>
        <v>0</v>
      </c>
      <c r="AM69" s="54">
        <f>AJ69/O69</f>
        <v>0</v>
      </c>
      <c r="AN69" s="67" t="s">
        <v>155</v>
      </c>
      <c r="AQ69" s="68">
        <f t="shared" si="14"/>
        <v>0</v>
      </c>
    </row>
    <row r="70" spans="1:43" ht="15.95" customHeight="1" x14ac:dyDescent="0.25">
      <c r="A70" s="7" t="s">
        <v>78</v>
      </c>
      <c r="B70" s="8" t="s">
        <v>77</v>
      </c>
      <c r="C70" s="9" t="s">
        <v>13</v>
      </c>
      <c r="D70" s="32">
        <v>30</v>
      </c>
      <c r="E70" s="32">
        <v>34</v>
      </c>
      <c r="F70" s="32">
        <v>46</v>
      </c>
      <c r="G70" s="32">
        <v>33</v>
      </c>
      <c r="H70" s="32">
        <v>32</v>
      </c>
      <c r="I70" s="32">
        <v>32</v>
      </c>
      <c r="J70" s="32">
        <v>28</v>
      </c>
      <c r="K70" s="32">
        <v>30</v>
      </c>
      <c r="L70" s="32">
        <v>31</v>
      </c>
      <c r="N70" s="53">
        <f>AVERAGE(D70:G70)</f>
        <v>35.75</v>
      </c>
      <c r="O70" s="53">
        <f>AVERAGE(H70:L70)</f>
        <v>30.6</v>
      </c>
      <c r="P70" s="54">
        <f t="shared" si="10"/>
        <v>-0.14405594405594402</v>
      </c>
      <c r="S70" s="32">
        <v>413958</v>
      </c>
      <c r="T70" s="32">
        <v>423304</v>
      </c>
      <c r="U70" s="32">
        <v>431391</v>
      </c>
      <c r="V70" s="32">
        <v>439503</v>
      </c>
      <c r="W70" s="32">
        <v>449546</v>
      </c>
      <c r="X70" s="32">
        <v>459469</v>
      </c>
      <c r="Y70" s="32">
        <v>465776</v>
      </c>
      <c r="Z70" s="32">
        <v>469314</v>
      </c>
      <c r="AA70" s="32">
        <v>474069</v>
      </c>
      <c r="AC70" s="55">
        <f t="shared" si="11"/>
        <v>427039</v>
      </c>
      <c r="AD70" s="55">
        <f t="shared" si="12"/>
        <v>463634.8</v>
      </c>
      <c r="AE70" s="54">
        <f t="shared" si="13"/>
        <v>8.569662255672196E-2</v>
      </c>
      <c r="AI70">
        <v>1.25</v>
      </c>
      <c r="AJ70">
        <v>0.4</v>
      </c>
      <c r="AL70" s="54">
        <f t="shared" ref="AL68:AL86" si="15">AI70/N70</f>
        <v>3.4965034965034968E-2</v>
      </c>
      <c r="AM70" s="54">
        <f t="shared" ref="AM68:AM86" si="16">AJ70/O70</f>
        <v>1.3071895424836602E-2</v>
      </c>
      <c r="AN70" s="67">
        <f t="shared" ref="AN70:AN85" si="17">(AM70-AL70)/AL70</f>
        <v>-0.6261437908496732</v>
      </c>
      <c r="AQ70" s="68">
        <f t="shared" si="14"/>
        <v>8.6274800769916338E-2</v>
      </c>
    </row>
    <row r="71" spans="1:43" ht="15.95" customHeight="1" x14ac:dyDescent="0.25">
      <c r="A71" s="11" t="s">
        <v>21</v>
      </c>
      <c r="B71" s="11" t="s">
        <v>17</v>
      </c>
      <c r="C71" s="9" t="s">
        <v>13</v>
      </c>
      <c r="D71" s="32">
        <v>40</v>
      </c>
      <c r="E71" s="32">
        <v>27</v>
      </c>
      <c r="F71" s="32">
        <v>44</v>
      </c>
      <c r="G71" s="32">
        <v>43</v>
      </c>
      <c r="H71" s="32">
        <v>49</v>
      </c>
      <c r="I71" s="32">
        <v>50</v>
      </c>
      <c r="J71" s="32">
        <v>69</v>
      </c>
      <c r="K71" s="32">
        <v>52</v>
      </c>
      <c r="L71" s="32">
        <v>50</v>
      </c>
      <c r="N71" s="53">
        <f>AVERAGE(D71:G71)</f>
        <v>38.5</v>
      </c>
      <c r="O71" s="53">
        <f>AVERAGE(H71:L71)</f>
        <v>54</v>
      </c>
      <c r="P71" s="54">
        <f t="shared" si="10"/>
        <v>0.40259740259740262</v>
      </c>
      <c r="S71" s="32">
        <v>470902</v>
      </c>
      <c r="T71" s="32">
        <v>474226</v>
      </c>
      <c r="U71" s="32">
        <v>478214</v>
      </c>
      <c r="V71" s="32">
        <v>482762</v>
      </c>
      <c r="W71" s="32">
        <v>488133</v>
      </c>
      <c r="X71" s="32">
        <v>494127</v>
      </c>
      <c r="Y71" s="32">
        <v>500777</v>
      </c>
      <c r="Z71" s="32">
        <v>507737</v>
      </c>
      <c r="AA71" s="32">
        <v>513624</v>
      </c>
      <c r="AC71" s="55">
        <f t="shared" si="11"/>
        <v>476526</v>
      </c>
      <c r="AD71" s="55">
        <f t="shared" si="12"/>
        <v>500879.6</v>
      </c>
      <c r="AE71" s="54">
        <f t="shared" si="13"/>
        <v>5.110655032464121E-2</v>
      </c>
      <c r="AI71">
        <v>2</v>
      </c>
      <c r="AJ71">
        <v>5.2</v>
      </c>
      <c r="AL71" s="54">
        <f t="shared" si="15"/>
        <v>5.1948051948051951E-2</v>
      </c>
      <c r="AM71" s="54">
        <f t="shared" si="16"/>
        <v>9.6296296296296297E-2</v>
      </c>
      <c r="AN71" s="67">
        <f t="shared" si="17"/>
        <v>0.85370370370370363</v>
      </c>
      <c r="AQ71" s="68">
        <f t="shared" si="14"/>
        <v>1.0381736449238501</v>
      </c>
    </row>
    <row r="72" spans="1:43" ht="15.95" customHeight="1" x14ac:dyDescent="0.25">
      <c r="A72" s="10" t="s">
        <v>124</v>
      </c>
      <c r="B72" s="8" t="s">
        <v>125</v>
      </c>
      <c r="C72" s="16" t="s">
        <v>5</v>
      </c>
      <c r="D72" s="32">
        <v>17</v>
      </c>
      <c r="E72" s="32">
        <v>17</v>
      </c>
      <c r="F72" s="32">
        <v>12</v>
      </c>
      <c r="G72" s="32">
        <v>17</v>
      </c>
      <c r="H72" s="32">
        <v>16</v>
      </c>
      <c r="I72" s="32">
        <v>17</v>
      </c>
      <c r="J72" s="32">
        <v>20</v>
      </c>
      <c r="K72" s="32">
        <v>14</v>
      </c>
      <c r="L72" s="32">
        <v>15</v>
      </c>
      <c r="N72" s="53">
        <f>AVERAGE(D72:G72)</f>
        <v>15.75</v>
      </c>
      <c r="O72" s="53">
        <f>AVERAGE(H72:L72)</f>
        <v>16.399999999999999</v>
      </c>
      <c r="P72" s="54">
        <f t="shared" si="10"/>
        <v>4.1269841269841179E-2</v>
      </c>
      <c r="S72" s="32">
        <v>188265</v>
      </c>
      <c r="T72" s="32">
        <v>190183</v>
      </c>
      <c r="U72" s="32">
        <v>192121</v>
      </c>
      <c r="V72" s="32">
        <v>191837</v>
      </c>
      <c r="W72" s="32">
        <v>192163</v>
      </c>
      <c r="X72" s="32">
        <v>194680</v>
      </c>
      <c r="Y72" s="32">
        <v>200932</v>
      </c>
      <c r="Z72" s="32">
        <v>200435</v>
      </c>
      <c r="AA72" s="32">
        <v>200567</v>
      </c>
      <c r="AC72" s="55">
        <f t="shared" si="11"/>
        <v>190601.5</v>
      </c>
      <c r="AD72" s="55">
        <f t="shared" si="12"/>
        <v>197755.4</v>
      </c>
      <c r="AE72" s="54">
        <f t="shared" si="13"/>
        <v>3.753328279158346E-2</v>
      </c>
      <c r="AI72">
        <v>0.5</v>
      </c>
      <c r="AJ72">
        <v>0.8</v>
      </c>
      <c r="AL72" s="54">
        <f t="shared" si="15"/>
        <v>3.1746031746031744E-2</v>
      </c>
      <c r="AM72" s="54">
        <f t="shared" si="16"/>
        <v>4.8780487804878057E-2</v>
      </c>
      <c r="AN72" s="67">
        <f t="shared" si="17"/>
        <v>0.5365853658536589</v>
      </c>
      <c r="AQ72" s="68">
        <f t="shared" si="14"/>
        <v>0.40454015415002575</v>
      </c>
    </row>
    <row r="73" spans="1:43" ht="15.95" customHeight="1" x14ac:dyDescent="0.25">
      <c r="A73" s="10" t="s">
        <v>123</v>
      </c>
      <c r="B73" s="3" t="s">
        <v>117</v>
      </c>
      <c r="C73" s="9" t="s">
        <v>13</v>
      </c>
      <c r="D73" s="32">
        <v>121</v>
      </c>
      <c r="E73" s="32">
        <v>138</v>
      </c>
      <c r="F73" s="32">
        <v>168</v>
      </c>
      <c r="G73" s="32">
        <v>148</v>
      </c>
      <c r="H73" s="32">
        <v>155</v>
      </c>
      <c r="I73" s="32">
        <v>198</v>
      </c>
      <c r="J73" s="32">
        <v>146</v>
      </c>
      <c r="K73" s="32">
        <v>148</v>
      </c>
      <c r="L73" s="32">
        <v>151</v>
      </c>
      <c r="N73" s="53">
        <f>AVERAGE(D73:G73)</f>
        <v>143.75</v>
      </c>
      <c r="O73" s="53">
        <f>AVERAGE(H73:L73)</f>
        <v>159.6</v>
      </c>
      <c r="P73" s="54">
        <f t="shared" si="10"/>
        <v>0.11026086956521736</v>
      </c>
      <c r="S73" s="32">
        <v>1357120</v>
      </c>
      <c r="T73" s="32">
        <v>1383075</v>
      </c>
      <c r="U73" s="32">
        <v>1408339</v>
      </c>
      <c r="V73" s="32">
        <v>1435456</v>
      </c>
      <c r="W73" s="32">
        <v>1464043</v>
      </c>
      <c r="X73" s="32">
        <v>1487843</v>
      </c>
      <c r="Y73" s="32">
        <v>1511154</v>
      </c>
      <c r="Z73" s="32">
        <v>1530016</v>
      </c>
      <c r="AA73" s="32">
        <v>1547253</v>
      </c>
      <c r="AC73" s="55">
        <f t="shared" si="11"/>
        <v>1395997.5</v>
      </c>
      <c r="AD73" s="55">
        <f t="shared" si="12"/>
        <v>1508061.8</v>
      </c>
      <c r="AE73" s="54">
        <f t="shared" si="13"/>
        <v>8.0275430292676059E-2</v>
      </c>
      <c r="AI73">
        <v>2.5</v>
      </c>
      <c r="AJ73">
        <v>4.2</v>
      </c>
      <c r="AL73" s="54">
        <f t="shared" si="15"/>
        <v>1.7391304347826087E-2</v>
      </c>
      <c r="AM73" s="54">
        <f t="shared" si="16"/>
        <v>2.6315789473684213E-2</v>
      </c>
      <c r="AN73" s="67">
        <f t="shared" si="17"/>
        <v>0.51315789473684226</v>
      </c>
      <c r="AQ73" s="68">
        <f t="shared" si="14"/>
        <v>0.27850317540037151</v>
      </c>
    </row>
    <row r="74" spans="1:43" ht="15.95" customHeight="1" x14ac:dyDescent="0.25">
      <c r="A74" s="7" t="s">
        <v>22</v>
      </c>
      <c r="B74" s="8" t="s">
        <v>17</v>
      </c>
      <c r="C74" s="9" t="s">
        <v>13</v>
      </c>
      <c r="D74" s="32">
        <v>65</v>
      </c>
      <c r="E74" s="32">
        <v>71</v>
      </c>
      <c r="F74" s="32">
        <v>82</v>
      </c>
      <c r="G74" s="32">
        <v>79</v>
      </c>
      <c r="H74" s="32">
        <v>97</v>
      </c>
      <c r="I74" s="32">
        <v>96</v>
      </c>
      <c r="J74" s="32">
        <v>76</v>
      </c>
      <c r="K74" s="32">
        <v>99</v>
      </c>
      <c r="L74" s="32">
        <v>88</v>
      </c>
      <c r="N74" s="53">
        <f>AVERAGE(D74:G74)</f>
        <v>74.25</v>
      </c>
      <c r="O74" s="53">
        <f>AVERAGE(H74:L74)</f>
        <v>91.2</v>
      </c>
      <c r="P74" s="54">
        <f t="shared" si="10"/>
        <v>0.22828282828282831</v>
      </c>
      <c r="S74" s="32">
        <v>1319592</v>
      </c>
      <c r="T74" s="32">
        <v>1336776</v>
      </c>
      <c r="U74" s="32">
        <v>1355320</v>
      </c>
      <c r="V74" s="32">
        <v>1375831</v>
      </c>
      <c r="W74" s="32">
        <v>1387323</v>
      </c>
      <c r="X74" s="32">
        <v>1402089</v>
      </c>
      <c r="Y74" s="32">
        <v>1412621</v>
      </c>
      <c r="Z74" s="32">
        <v>1421917</v>
      </c>
      <c r="AA74" s="32">
        <v>1423851</v>
      </c>
      <c r="AC74" s="55">
        <f t="shared" si="11"/>
        <v>1346879.75</v>
      </c>
      <c r="AD74" s="55">
        <f t="shared" si="12"/>
        <v>1409560.2</v>
      </c>
      <c r="AE74" s="54">
        <f t="shared" si="13"/>
        <v>4.6537524972069672E-2</v>
      </c>
      <c r="AI74">
        <v>3.5</v>
      </c>
      <c r="AJ74">
        <v>2.4</v>
      </c>
      <c r="AL74" s="54">
        <f t="shared" si="15"/>
        <v>4.7138047138047139E-2</v>
      </c>
      <c r="AM74" s="54">
        <f t="shared" si="16"/>
        <v>2.6315789473684209E-2</v>
      </c>
      <c r="AN74" s="67">
        <f t="shared" si="17"/>
        <v>-0.44172932330827069</v>
      </c>
      <c r="AQ74" s="68">
        <f t="shared" si="14"/>
        <v>0.17026587441955299</v>
      </c>
    </row>
    <row r="75" spans="1:43" ht="15.95" customHeight="1" x14ac:dyDescent="0.25">
      <c r="A75" s="10" t="s">
        <v>23</v>
      </c>
      <c r="B75" s="11" t="s">
        <v>17</v>
      </c>
      <c r="C75" s="9" t="s">
        <v>13</v>
      </c>
      <c r="D75" s="32">
        <v>30</v>
      </c>
      <c r="E75" s="32">
        <v>30</v>
      </c>
      <c r="F75" s="32">
        <v>35</v>
      </c>
      <c r="G75" s="32">
        <v>32</v>
      </c>
      <c r="H75" s="32">
        <v>38</v>
      </c>
      <c r="I75" s="32">
        <v>36</v>
      </c>
      <c r="J75" s="32">
        <v>25</v>
      </c>
      <c r="K75" s="32">
        <v>27</v>
      </c>
      <c r="L75" s="32">
        <v>39</v>
      </c>
      <c r="N75" s="53">
        <f>AVERAGE(D75:G75)</f>
        <v>31.75</v>
      </c>
      <c r="O75" s="53">
        <f>AVERAGE(H75:L75)</f>
        <v>33</v>
      </c>
      <c r="P75" s="54">
        <f t="shared" si="10"/>
        <v>3.937007874015748E-2</v>
      </c>
      <c r="S75" s="32">
        <v>815650</v>
      </c>
      <c r="T75" s="32">
        <v>828876</v>
      </c>
      <c r="U75" s="32">
        <v>839572</v>
      </c>
      <c r="V75" s="32">
        <v>850750</v>
      </c>
      <c r="W75" s="32">
        <v>863010</v>
      </c>
      <c r="X75" s="32">
        <v>871512</v>
      </c>
      <c r="Y75" s="32">
        <v>878040</v>
      </c>
      <c r="Z75" s="32">
        <v>880696</v>
      </c>
      <c r="AA75" s="32">
        <v>881549</v>
      </c>
      <c r="AC75" s="55">
        <f t="shared" si="11"/>
        <v>833712</v>
      </c>
      <c r="AD75" s="55">
        <f t="shared" si="12"/>
        <v>874961.4</v>
      </c>
      <c r="AE75" s="54">
        <f t="shared" si="13"/>
        <v>4.9476797743105559E-2</v>
      </c>
      <c r="AI75">
        <v>2</v>
      </c>
      <c r="AJ75">
        <v>2.6</v>
      </c>
      <c r="AL75" s="54">
        <f t="shared" si="15"/>
        <v>6.2992125984251968E-2</v>
      </c>
      <c r="AM75" s="54">
        <f t="shared" si="16"/>
        <v>7.8787878787878796E-2</v>
      </c>
      <c r="AN75" s="67">
        <f t="shared" si="17"/>
        <v>0.2507575757575759</v>
      </c>
      <c r="AQ75" s="68">
        <f t="shared" si="14"/>
        <v>0.29715596596604144</v>
      </c>
    </row>
    <row r="76" spans="1:43" ht="15.95" customHeight="1" x14ac:dyDescent="0.25">
      <c r="A76" s="10" t="s">
        <v>24</v>
      </c>
      <c r="B76" s="8" t="s">
        <v>17</v>
      </c>
      <c r="C76" s="9" t="s">
        <v>13</v>
      </c>
      <c r="D76" s="32">
        <v>38</v>
      </c>
      <c r="E76" s="32">
        <v>42</v>
      </c>
      <c r="F76" s="32">
        <v>53</v>
      </c>
      <c r="G76" s="32">
        <v>55</v>
      </c>
      <c r="H76" s="32">
        <v>74</v>
      </c>
      <c r="I76" s="32">
        <v>63</v>
      </c>
      <c r="J76" s="32">
        <v>54</v>
      </c>
      <c r="K76" s="32">
        <v>62</v>
      </c>
      <c r="L76" s="32">
        <v>79</v>
      </c>
      <c r="N76" s="53">
        <f>AVERAGE(D76:G76)</f>
        <v>47</v>
      </c>
      <c r="O76" s="53">
        <f>AVERAGE(H76:L76)</f>
        <v>66.400000000000006</v>
      </c>
      <c r="P76" s="54">
        <f t="shared" si="10"/>
        <v>0.41276595744680861</v>
      </c>
      <c r="S76" s="32">
        <v>970369</v>
      </c>
      <c r="T76" s="32">
        <v>983530</v>
      </c>
      <c r="U76" s="32">
        <v>1001279</v>
      </c>
      <c r="V76" s="32">
        <v>1014273</v>
      </c>
      <c r="W76" s="32">
        <v>1025980</v>
      </c>
      <c r="X76" s="32">
        <v>1030242</v>
      </c>
      <c r="Y76" s="32">
        <v>1032335</v>
      </c>
      <c r="Z76" s="32">
        <v>1028020</v>
      </c>
      <c r="AA76" s="32">
        <v>1021795</v>
      </c>
      <c r="AC76" s="55">
        <f t="shared" si="11"/>
        <v>992362.75</v>
      </c>
      <c r="AD76" s="55">
        <f t="shared" si="12"/>
        <v>1027674.4</v>
      </c>
      <c r="AE76" s="54">
        <f t="shared" si="13"/>
        <v>3.5583409393389685E-2</v>
      </c>
      <c r="AI76">
        <v>2.75</v>
      </c>
      <c r="AJ76">
        <v>4.4000000000000004</v>
      </c>
      <c r="AL76" s="54">
        <f t="shared" si="15"/>
        <v>5.8510638297872342E-2</v>
      </c>
      <c r="AM76" s="54">
        <f t="shared" si="16"/>
        <v>6.6265060240963861E-2</v>
      </c>
      <c r="AN76" s="67">
        <f t="shared" si="17"/>
        <v>0.13253012048192778</v>
      </c>
      <c r="AQ76" s="68">
        <f t="shared" si="14"/>
        <v>0.42815117317313739</v>
      </c>
    </row>
    <row r="77" spans="1:43" ht="15.95" customHeight="1" x14ac:dyDescent="0.25">
      <c r="A77" s="10" t="s">
        <v>133</v>
      </c>
      <c r="B77" s="8" t="s">
        <v>131</v>
      </c>
      <c r="C77" s="9" t="s">
        <v>13</v>
      </c>
      <c r="D77" s="32">
        <v>20</v>
      </c>
      <c r="E77" s="32">
        <v>27</v>
      </c>
      <c r="F77" s="32">
        <v>30</v>
      </c>
      <c r="G77" s="32">
        <v>18</v>
      </c>
      <c r="H77" s="32">
        <v>26</v>
      </c>
      <c r="I77" s="32">
        <v>28</v>
      </c>
      <c r="J77" s="32">
        <v>30</v>
      </c>
      <c r="K77" s="32">
        <v>19</v>
      </c>
      <c r="L77" s="32">
        <v>24</v>
      </c>
      <c r="N77" s="53">
        <f>AVERAGE(D77:G77)</f>
        <v>23.75</v>
      </c>
      <c r="O77" s="53">
        <f>AVERAGE(H77:L77)</f>
        <v>25.4</v>
      </c>
      <c r="P77" s="54">
        <f t="shared" si="10"/>
        <v>6.9473684210526257E-2</v>
      </c>
      <c r="S77" s="32">
        <v>622694</v>
      </c>
      <c r="T77" s="32">
        <v>635928</v>
      </c>
      <c r="U77" s="32">
        <v>653588</v>
      </c>
      <c r="V77" s="32">
        <v>670109</v>
      </c>
      <c r="W77" s="32">
        <v>687386</v>
      </c>
      <c r="X77" s="32">
        <v>709631</v>
      </c>
      <c r="Y77" s="32">
        <v>728661</v>
      </c>
      <c r="Z77" s="32">
        <v>742235</v>
      </c>
      <c r="AA77" s="32">
        <v>753675</v>
      </c>
      <c r="AC77" s="55">
        <f t="shared" si="11"/>
        <v>645579.75</v>
      </c>
      <c r="AD77" s="55">
        <f t="shared" si="12"/>
        <v>724317.6</v>
      </c>
      <c r="AE77" s="54">
        <f t="shared" si="13"/>
        <v>0.12196455976198134</v>
      </c>
      <c r="AI77">
        <v>1.75</v>
      </c>
      <c r="AJ77">
        <v>1.8</v>
      </c>
      <c r="AL77" s="54">
        <f t="shared" si="15"/>
        <v>7.3684210526315783E-2</v>
      </c>
      <c r="AM77" s="54">
        <f t="shared" si="16"/>
        <v>7.0866141732283464E-2</v>
      </c>
      <c r="AN77" s="67">
        <f t="shared" si="17"/>
        <v>-3.8245219347581474E-2</v>
      </c>
      <c r="AQ77" s="68">
        <f t="shared" si="14"/>
        <v>0.24850976974741468</v>
      </c>
    </row>
    <row r="78" spans="1:43" ht="15.95" customHeight="1" x14ac:dyDescent="0.25">
      <c r="A78" s="10" t="s">
        <v>110</v>
      </c>
      <c r="B78" s="8" t="s">
        <v>111</v>
      </c>
      <c r="C78" s="16" t="s">
        <v>8</v>
      </c>
      <c r="D78" s="32">
        <v>4</v>
      </c>
      <c r="E78" s="32">
        <v>11</v>
      </c>
      <c r="F78" s="32">
        <v>5</v>
      </c>
      <c r="G78" s="32">
        <v>12</v>
      </c>
      <c r="H78" s="32">
        <v>3</v>
      </c>
      <c r="I78" s="32">
        <v>4</v>
      </c>
      <c r="J78" s="32">
        <v>7</v>
      </c>
      <c r="K78" s="32">
        <v>5</v>
      </c>
      <c r="L78" s="32">
        <v>6</v>
      </c>
      <c r="N78" s="53">
        <f>AVERAGE(D78:G78)</f>
        <v>8</v>
      </c>
      <c r="O78" s="53">
        <f>AVERAGE(H78:L78)</f>
        <v>5</v>
      </c>
      <c r="P78" s="54">
        <f t="shared" si="10"/>
        <v>-0.375</v>
      </c>
      <c r="S78" s="32">
        <v>83096</v>
      </c>
      <c r="T78" s="32">
        <v>82689</v>
      </c>
      <c r="U78" s="32">
        <v>82608</v>
      </c>
      <c r="V78" s="32">
        <v>82534</v>
      </c>
      <c r="W78" s="32">
        <v>82669</v>
      </c>
      <c r="X78" s="32">
        <v>82748</v>
      </c>
      <c r="Y78" s="32">
        <v>82234</v>
      </c>
      <c r="Z78" s="32">
        <v>82380</v>
      </c>
      <c r="AA78" s="32">
        <v>82651</v>
      </c>
      <c r="AC78" s="55">
        <f t="shared" si="11"/>
        <v>82731.75</v>
      </c>
      <c r="AD78" s="55">
        <f t="shared" si="12"/>
        <v>82536.399999999994</v>
      </c>
      <c r="AE78" s="54">
        <f t="shared" si="13"/>
        <v>-2.3612458336733579E-3</v>
      </c>
      <c r="AI78">
        <v>0.5</v>
      </c>
      <c r="AJ78">
        <v>0.4</v>
      </c>
      <c r="AL78" s="54">
        <f t="shared" si="15"/>
        <v>6.25E-2</v>
      </c>
      <c r="AM78" s="54">
        <f t="shared" si="16"/>
        <v>0.08</v>
      </c>
      <c r="AN78" s="67">
        <f t="shared" si="17"/>
        <v>0.28000000000000003</v>
      </c>
      <c r="AQ78" s="68">
        <f t="shared" si="14"/>
        <v>0.48463465816294393</v>
      </c>
    </row>
    <row r="79" spans="1:43" ht="15.95" customHeight="1" x14ac:dyDescent="0.25">
      <c r="A79" s="10" t="s">
        <v>132</v>
      </c>
      <c r="B79" s="8" t="s">
        <v>131</v>
      </c>
      <c r="C79" s="16" t="s">
        <v>5</v>
      </c>
      <c r="D79" s="32">
        <v>13</v>
      </c>
      <c r="E79" s="32">
        <v>10</v>
      </c>
      <c r="F79" s="32">
        <v>9</v>
      </c>
      <c r="G79" s="32">
        <v>6</v>
      </c>
      <c r="H79" s="32">
        <v>18</v>
      </c>
      <c r="I79" s="32">
        <v>7</v>
      </c>
      <c r="J79" s="32">
        <v>16</v>
      </c>
      <c r="K79" s="32">
        <v>7</v>
      </c>
      <c r="L79" s="32">
        <v>8</v>
      </c>
      <c r="N79" s="53">
        <f>AVERAGE(D79:G79)</f>
        <v>9.5</v>
      </c>
      <c r="O79" s="53">
        <f>AVERAGE(H79:L79)</f>
        <v>11.2</v>
      </c>
      <c r="P79" s="54">
        <f t="shared" si="10"/>
        <v>0.17894736842105255</v>
      </c>
      <c r="S79" s="32">
        <v>209042</v>
      </c>
      <c r="T79" s="32">
        <v>209304</v>
      </c>
      <c r="U79" s="32">
        <v>210036</v>
      </c>
      <c r="V79" s="32">
        <v>211095</v>
      </c>
      <c r="W79" s="32">
        <v>212545</v>
      </c>
      <c r="X79" s="32">
        <v>215191</v>
      </c>
      <c r="Y79" s="32">
        <v>217415</v>
      </c>
      <c r="Z79" s="32">
        <v>219332</v>
      </c>
      <c r="AA79" s="32">
        <v>222081</v>
      </c>
      <c r="AC79" s="55">
        <f t="shared" si="11"/>
        <v>209869.25</v>
      </c>
      <c r="AD79" s="55">
        <f t="shared" si="12"/>
        <v>217312.8</v>
      </c>
      <c r="AE79" s="54">
        <f t="shared" si="13"/>
        <v>3.5467558968262328E-2</v>
      </c>
      <c r="AI79">
        <v>0.25</v>
      </c>
      <c r="AJ79">
        <v>1.2</v>
      </c>
      <c r="AL79" s="54">
        <f t="shared" si="15"/>
        <v>2.6315789473684209E-2</v>
      </c>
      <c r="AM79" s="54">
        <f t="shared" si="16"/>
        <v>0.10714285714285715</v>
      </c>
      <c r="AN79" s="67">
        <f t="shared" si="17"/>
        <v>3.0714285714285721</v>
      </c>
      <c r="AQ79" s="68">
        <f t="shared" si="14"/>
        <v>0.55219941025102981</v>
      </c>
    </row>
    <row r="80" spans="1:43" ht="15.95" customHeight="1" x14ac:dyDescent="0.25">
      <c r="A80" s="2" t="s">
        <v>69</v>
      </c>
      <c r="B80" s="3" t="s">
        <v>70</v>
      </c>
      <c r="C80" s="16" t="s">
        <v>5</v>
      </c>
      <c r="D80" s="32">
        <v>45</v>
      </c>
      <c r="E80" s="32">
        <v>38</v>
      </c>
      <c r="F80" s="32">
        <v>44</v>
      </c>
      <c r="G80" s="32">
        <v>37</v>
      </c>
      <c r="H80" s="32">
        <v>50</v>
      </c>
      <c r="I80" s="32">
        <v>62</v>
      </c>
      <c r="J80" s="32">
        <v>56</v>
      </c>
      <c r="K80" s="32">
        <v>51</v>
      </c>
      <c r="L80" s="32">
        <v>60</v>
      </c>
      <c r="N80" s="53">
        <f>AVERAGE(D80:G80)</f>
        <v>41</v>
      </c>
      <c r="O80" s="53">
        <f>AVERAGE(H80:L80)</f>
        <v>55.8</v>
      </c>
      <c r="P80" s="54">
        <f t="shared" si="10"/>
        <v>0.36097560975609749</v>
      </c>
      <c r="S80" s="32">
        <v>319344</v>
      </c>
      <c r="T80" s="32">
        <v>319416</v>
      </c>
      <c r="U80" s="32">
        <v>318476</v>
      </c>
      <c r="V80" s="32">
        <v>317399</v>
      </c>
      <c r="W80" s="32">
        <v>316010</v>
      </c>
      <c r="X80" s="32">
        <v>312633</v>
      </c>
      <c r="Y80" s="32">
        <v>308233</v>
      </c>
      <c r="Z80" s="32">
        <v>303419</v>
      </c>
      <c r="AA80" s="32">
        <v>300576</v>
      </c>
      <c r="AC80" s="55">
        <f t="shared" si="11"/>
        <v>318658.75</v>
      </c>
      <c r="AD80" s="55">
        <f t="shared" si="12"/>
        <v>308174.2</v>
      </c>
      <c r="AE80" s="54">
        <f t="shared" si="13"/>
        <v>-3.2902124922036466E-2</v>
      </c>
      <c r="AI80">
        <v>0.5</v>
      </c>
      <c r="AJ80">
        <v>1.4</v>
      </c>
      <c r="AL80" s="54">
        <f t="shared" si="15"/>
        <v>1.2195121951219513E-2</v>
      </c>
      <c r="AM80" s="54">
        <f t="shared" si="16"/>
        <v>2.5089605734767026E-2</v>
      </c>
      <c r="AN80" s="67">
        <f t="shared" si="17"/>
        <v>1.0573476702508962</v>
      </c>
      <c r="AQ80" s="68">
        <f t="shared" si="14"/>
        <v>0.454288516040603</v>
      </c>
    </row>
    <row r="81" spans="1:43" ht="15.95" customHeight="1" x14ac:dyDescent="0.25">
      <c r="A81" s="10" t="s">
        <v>15</v>
      </c>
      <c r="B81" s="11" t="s">
        <v>12</v>
      </c>
      <c r="C81" s="9" t="s">
        <v>13</v>
      </c>
      <c r="D81" s="32">
        <v>63</v>
      </c>
      <c r="E81" s="32">
        <v>55</v>
      </c>
      <c r="F81" s="32">
        <v>46</v>
      </c>
      <c r="G81" s="32">
        <v>51</v>
      </c>
      <c r="H81" s="32">
        <v>64</v>
      </c>
      <c r="I81" s="32">
        <v>59</v>
      </c>
      <c r="J81" s="32">
        <v>64</v>
      </c>
      <c r="K81" s="32">
        <v>81</v>
      </c>
      <c r="L81" s="32">
        <v>107</v>
      </c>
      <c r="N81" s="53">
        <f>AVERAGE(D81:G81)</f>
        <v>53.75</v>
      </c>
      <c r="O81" s="53">
        <f>AVERAGE(H81:L81)</f>
        <v>75</v>
      </c>
      <c r="P81" s="54">
        <f t="shared" si="10"/>
        <v>0.39534883720930231</v>
      </c>
      <c r="S81" s="32">
        <v>530709</v>
      </c>
      <c r="T81" s="32">
        <v>531880</v>
      </c>
      <c r="U81" s="32">
        <v>532945</v>
      </c>
      <c r="V81" s="32">
        <v>534800</v>
      </c>
      <c r="W81" s="32">
        <v>535607</v>
      </c>
      <c r="X81" s="32">
        <v>537528</v>
      </c>
      <c r="Y81" s="32">
        <v>541377</v>
      </c>
      <c r="Z81" s="32">
        <v>544858</v>
      </c>
      <c r="AA81" s="32">
        <v>548073</v>
      </c>
      <c r="AC81" s="55">
        <f t="shared" si="11"/>
        <v>532583.5</v>
      </c>
      <c r="AD81" s="55">
        <f t="shared" si="12"/>
        <v>541488.6</v>
      </c>
      <c r="AE81" s="54">
        <f t="shared" si="13"/>
        <v>1.6720570577195833E-2</v>
      </c>
      <c r="AI81">
        <v>3.5</v>
      </c>
      <c r="AJ81">
        <v>3.6</v>
      </c>
      <c r="AL81" s="54">
        <f t="shared" si="15"/>
        <v>6.5116279069767441E-2</v>
      </c>
      <c r="AM81" s="54">
        <f t="shared" si="16"/>
        <v>4.8000000000000001E-2</v>
      </c>
      <c r="AN81" s="67">
        <f t="shared" si="17"/>
        <v>-0.26285714285714284</v>
      </c>
      <c r="AQ81" s="68">
        <f t="shared" si="14"/>
        <v>0.66483394110236127</v>
      </c>
    </row>
    <row r="82" spans="1:43" ht="15.95" customHeight="1" x14ac:dyDescent="0.25">
      <c r="A82" s="10" t="s">
        <v>99</v>
      </c>
      <c r="B82" s="8" t="s">
        <v>98</v>
      </c>
      <c r="C82" s="9" t="s">
        <v>13</v>
      </c>
      <c r="D82" s="32">
        <v>47</v>
      </c>
      <c r="E82" s="32">
        <v>47</v>
      </c>
      <c r="F82" s="32">
        <v>46</v>
      </c>
      <c r="G82" s="32">
        <v>51</v>
      </c>
      <c r="H82" s="32">
        <v>45</v>
      </c>
      <c r="I82" s="32">
        <v>52</v>
      </c>
      <c r="J82" s="32">
        <v>47</v>
      </c>
      <c r="K82" s="32">
        <v>51</v>
      </c>
      <c r="L82" s="32">
        <v>38</v>
      </c>
      <c r="N82" s="53">
        <f>AVERAGE(D82:G82)</f>
        <v>47.75</v>
      </c>
      <c r="O82" s="53">
        <f>AVERAGE(H82:L82)</f>
        <v>46.6</v>
      </c>
      <c r="P82" s="54">
        <f t="shared" si="10"/>
        <v>-2.4083769633507824E-2</v>
      </c>
      <c r="S82" s="32">
        <v>393005</v>
      </c>
      <c r="T82" s="32">
        <v>394643</v>
      </c>
      <c r="U82" s="32">
        <v>398401</v>
      </c>
      <c r="V82" s="32">
        <v>399892</v>
      </c>
      <c r="W82" s="32">
        <v>403491</v>
      </c>
      <c r="X82" s="32">
        <v>404007</v>
      </c>
      <c r="Y82" s="32">
        <v>402060</v>
      </c>
      <c r="Z82" s="32">
        <v>400414</v>
      </c>
      <c r="AA82" s="32">
        <v>401190</v>
      </c>
      <c r="AC82" s="55">
        <f t="shared" si="11"/>
        <v>396485.25</v>
      </c>
      <c r="AD82" s="55">
        <f t="shared" si="12"/>
        <v>402232.4</v>
      </c>
      <c r="AE82" s="54">
        <f t="shared" si="13"/>
        <v>1.4495242887345805E-2</v>
      </c>
      <c r="AI82">
        <v>0.75</v>
      </c>
      <c r="AJ82">
        <v>1.2</v>
      </c>
      <c r="AL82" s="54">
        <f t="shared" si="15"/>
        <v>1.5706806282722512E-2</v>
      </c>
      <c r="AM82" s="54">
        <f t="shared" si="16"/>
        <v>2.575107296137339E-2</v>
      </c>
      <c r="AN82" s="67">
        <f t="shared" si="17"/>
        <v>0.63948497854077258</v>
      </c>
      <c r="AQ82" s="68">
        <f t="shared" si="14"/>
        <v>0.29833499240737443</v>
      </c>
    </row>
    <row r="83" spans="1:43" ht="15.95" customHeight="1" x14ac:dyDescent="0.25">
      <c r="A83" s="10" t="s">
        <v>126</v>
      </c>
      <c r="B83" s="8" t="s">
        <v>127</v>
      </c>
      <c r="C83" s="9" t="s">
        <v>13</v>
      </c>
      <c r="D83" s="32">
        <v>24</v>
      </c>
      <c r="E83" s="32">
        <v>15</v>
      </c>
      <c r="F83" s="32">
        <v>27</v>
      </c>
      <c r="G83" s="32">
        <v>29</v>
      </c>
      <c r="H83" s="32">
        <v>16</v>
      </c>
      <c r="I83" s="32">
        <v>19</v>
      </c>
      <c r="J83" s="32">
        <v>25</v>
      </c>
      <c r="K83" s="32">
        <v>37</v>
      </c>
      <c r="L83" s="32">
        <v>22</v>
      </c>
      <c r="N83" s="53">
        <f>AVERAGE(D83:G83)</f>
        <v>23.75</v>
      </c>
      <c r="O83" s="53">
        <f>AVERAGE(H83:L83)</f>
        <v>23.8</v>
      </c>
      <c r="P83" s="54">
        <f t="shared" si="10"/>
        <v>2.1052631578947667E-3</v>
      </c>
      <c r="S83" s="32">
        <v>442583</v>
      </c>
      <c r="T83" s="32">
        <v>445044</v>
      </c>
      <c r="U83" s="32">
        <v>447706</v>
      </c>
      <c r="V83" s="32">
        <v>448864</v>
      </c>
      <c r="W83" s="32">
        <v>450304</v>
      </c>
      <c r="X83" s="32">
        <v>450983</v>
      </c>
      <c r="Y83" s="32">
        <v>449896</v>
      </c>
      <c r="Z83" s="32">
        <v>449849</v>
      </c>
      <c r="AA83" s="32">
        <v>449974</v>
      </c>
      <c r="AC83" s="55">
        <f t="shared" si="11"/>
        <v>446049.25</v>
      </c>
      <c r="AD83" s="55">
        <f t="shared" si="12"/>
        <v>450201.2</v>
      </c>
      <c r="AE83" s="54">
        <f t="shared" si="13"/>
        <v>9.3082770568496901E-3</v>
      </c>
      <c r="AI83">
        <v>0.75</v>
      </c>
      <c r="AJ83">
        <v>1.6</v>
      </c>
      <c r="AL83" s="54">
        <f t="shared" si="15"/>
        <v>3.1578947368421054E-2</v>
      </c>
      <c r="AM83" s="54">
        <f t="shared" si="16"/>
        <v>6.7226890756302518E-2</v>
      </c>
      <c r="AN83" s="67">
        <f t="shared" si="17"/>
        <v>1.1288515406162463</v>
      </c>
      <c r="AQ83" s="68">
        <f t="shared" si="14"/>
        <v>0.35539665376280649</v>
      </c>
    </row>
    <row r="84" spans="1:43" ht="15.95" customHeight="1" x14ac:dyDescent="0.25">
      <c r="A84" s="10" t="s">
        <v>33</v>
      </c>
      <c r="B84" s="8" t="s">
        <v>34</v>
      </c>
      <c r="C84" s="9" t="s">
        <v>13</v>
      </c>
      <c r="D84" s="32">
        <v>27</v>
      </c>
      <c r="E84" s="32">
        <v>15</v>
      </c>
      <c r="F84" s="32">
        <v>20</v>
      </c>
      <c r="G84" s="32">
        <v>23</v>
      </c>
      <c r="H84" s="32">
        <v>23</v>
      </c>
      <c r="I84" s="32">
        <v>27</v>
      </c>
      <c r="J84" s="32">
        <v>31</v>
      </c>
      <c r="K84" s="32">
        <v>31</v>
      </c>
      <c r="L84" s="32">
        <v>23</v>
      </c>
      <c r="N84" s="53">
        <f>AVERAGE(D84:G84)</f>
        <v>21.25</v>
      </c>
      <c r="O84" s="53">
        <f>AVERAGE(H84:L84)</f>
        <v>27</v>
      </c>
      <c r="P84" s="54">
        <f t="shared" si="10"/>
        <v>0.27058823529411763</v>
      </c>
      <c r="S84" s="32">
        <v>619800</v>
      </c>
      <c r="T84" s="32">
        <v>634924</v>
      </c>
      <c r="U84" s="32">
        <v>650581</v>
      </c>
      <c r="V84" s="32">
        <v>662328</v>
      </c>
      <c r="W84" s="32">
        <v>675400</v>
      </c>
      <c r="X84" s="32">
        <v>685815</v>
      </c>
      <c r="Y84" s="32">
        <v>694906</v>
      </c>
      <c r="Z84" s="32">
        <v>701547</v>
      </c>
      <c r="AA84" s="32">
        <v>705749</v>
      </c>
      <c r="AC84" s="55">
        <f t="shared" si="11"/>
        <v>641908.25</v>
      </c>
      <c r="AD84" s="55">
        <f t="shared" si="12"/>
        <v>692683.4</v>
      </c>
      <c r="AE84" s="54">
        <f t="shared" si="13"/>
        <v>7.9100323138080908E-2</v>
      </c>
      <c r="AI84">
        <v>0.75</v>
      </c>
      <c r="AJ84">
        <v>1.6</v>
      </c>
      <c r="AL84" s="54">
        <f t="shared" si="15"/>
        <v>3.5294117647058823E-2</v>
      </c>
      <c r="AM84" s="54">
        <f t="shared" si="16"/>
        <v>5.9259259259259262E-2</v>
      </c>
      <c r="AN84" s="67">
        <f t="shared" si="17"/>
        <v>0.67901234567901247</v>
      </c>
      <c r="AQ84" s="68">
        <f t="shared" si="14"/>
        <v>0.23098575770691199</v>
      </c>
    </row>
    <row r="85" spans="1:43" ht="15.95" customHeight="1" x14ac:dyDescent="0.25">
      <c r="A85" s="10" t="s">
        <v>52</v>
      </c>
      <c r="B85" s="11" t="s">
        <v>53</v>
      </c>
      <c r="C85" s="9" t="s">
        <v>13</v>
      </c>
      <c r="D85" s="32">
        <v>31</v>
      </c>
      <c r="E85" s="32">
        <v>27</v>
      </c>
      <c r="F85" s="32">
        <v>33</v>
      </c>
      <c r="G85" s="32">
        <v>34</v>
      </c>
      <c r="H85" s="32">
        <v>33</v>
      </c>
      <c r="I85" s="32">
        <v>36</v>
      </c>
      <c r="J85" s="32">
        <v>37</v>
      </c>
      <c r="K85" s="32">
        <v>40</v>
      </c>
      <c r="L85" s="32">
        <v>39</v>
      </c>
      <c r="N85" s="53">
        <f>AVERAGE(D85:G85)</f>
        <v>31.25</v>
      </c>
      <c r="O85" s="53">
        <f>AVERAGE(H85:L85)</f>
        <v>37</v>
      </c>
      <c r="P85" s="54">
        <f t="shared" si="10"/>
        <v>0.184</v>
      </c>
      <c r="S85" s="32">
        <v>383773</v>
      </c>
      <c r="T85" s="32">
        <v>385751</v>
      </c>
      <c r="U85" s="32">
        <v>387210</v>
      </c>
      <c r="V85" s="32">
        <v>388416</v>
      </c>
      <c r="W85" s="32">
        <v>389412</v>
      </c>
      <c r="X85" s="32">
        <v>390519</v>
      </c>
      <c r="Y85" s="32">
        <v>390277</v>
      </c>
      <c r="Z85" s="32">
        <v>389231</v>
      </c>
      <c r="AA85" s="32">
        <v>389938</v>
      </c>
      <c r="AC85" s="55">
        <f t="shared" si="11"/>
        <v>386287.5</v>
      </c>
      <c r="AD85" s="55">
        <f t="shared" si="12"/>
        <v>389875.4</v>
      </c>
      <c r="AE85" s="54">
        <f t="shared" si="13"/>
        <v>9.2881597255930447E-3</v>
      </c>
      <c r="AI85">
        <v>0.75</v>
      </c>
      <c r="AJ85">
        <v>1</v>
      </c>
      <c r="AL85" s="54">
        <f t="shared" si="15"/>
        <v>2.4E-2</v>
      </c>
      <c r="AM85" s="54">
        <f t="shared" si="16"/>
        <v>2.7027027027027029E-2</v>
      </c>
      <c r="AN85" s="67">
        <f t="shared" si="17"/>
        <v>0.12612612612612617</v>
      </c>
      <c r="AQ85" s="68">
        <f t="shared" si="14"/>
        <v>0.25649220238055542</v>
      </c>
    </row>
    <row r="86" spans="1:43" ht="15.95" customHeight="1" x14ac:dyDescent="0.25">
      <c r="A86" s="12" t="s">
        <v>35</v>
      </c>
      <c r="B86" s="8" t="s">
        <v>36</v>
      </c>
      <c r="C86" s="16" t="s">
        <v>8</v>
      </c>
      <c r="D86" s="32">
        <v>5</v>
      </c>
      <c r="E86" s="32">
        <v>1</v>
      </c>
      <c r="F86" s="32">
        <v>3</v>
      </c>
      <c r="G86" s="32">
        <v>3</v>
      </c>
      <c r="H86" s="32">
        <v>10</v>
      </c>
      <c r="I86" s="32">
        <v>4</v>
      </c>
      <c r="J86" s="32">
        <v>5</v>
      </c>
      <c r="K86" s="32">
        <v>2</v>
      </c>
      <c r="L86" s="32">
        <v>6</v>
      </c>
      <c r="N86" s="53">
        <f>AVERAGE(D86:G86)</f>
        <v>3</v>
      </c>
      <c r="O86" s="53">
        <f>AVERAGE(H86:L86)</f>
        <v>5.4</v>
      </c>
      <c r="P86" s="54">
        <f t="shared" si="10"/>
        <v>0.80000000000000016</v>
      </c>
      <c r="S86" s="32">
        <v>70868</v>
      </c>
      <c r="T86" s="32">
        <v>71045</v>
      </c>
      <c r="U86" s="32">
        <v>71201</v>
      </c>
      <c r="V86" s="32">
        <v>71201</v>
      </c>
      <c r="W86" s="32">
        <v>71131</v>
      </c>
      <c r="X86" s="32">
        <v>70919</v>
      </c>
      <c r="Y86" s="32">
        <v>70658</v>
      </c>
      <c r="Z86" s="32">
        <v>70457</v>
      </c>
      <c r="AA86" s="32">
        <v>70166</v>
      </c>
      <c r="AC86" s="55">
        <f t="shared" si="11"/>
        <v>71078.75</v>
      </c>
      <c r="AD86" s="55">
        <f t="shared" si="12"/>
        <v>70666.2</v>
      </c>
      <c r="AE86" s="54">
        <f t="shared" si="13"/>
        <v>-5.8041257056434294E-3</v>
      </c>
      <c r="AI86">
        <v>0</v>
      </c>
      <c r="AJ86">
        <v>0</v>
      </c>
      <c r="AL86" s="54">
        <f t="shared" si="15"/>
        <v>0</v>
      </c>
      <c r="AM86" s="54">
        <f t="shared" si="16"/>
        <v>0</v>
      </c>
      <c r="AN86" s="67" t="s">
        <v>155</v>
      </c>
      <c r="AQ86" s="68">
        <f t="shared" si="14"/>
        <v>0</v>
      </c>
    </row>
  </sheetData>
  <mergeCells count="6">
    <mergeCell ref="AN1:AN2"/>
    <mergeCell ref="D1:L1"/>
    <mergeCell ref="N1:P1"/>
    <mergeCell ref="S1:AA1"/>
    <mergeCell ref="AC1:AE1"/>
    <mergeCell ref="AL1:A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C43B-9489-C541-B8C9-FB663BCCF014}">
  <dimension ref="A1:I86"/>
  <sheetViews>
    <sheetView workbookViewId="0">
      <selection activeCell="D1" sqref="C1:I2"/>
    </sheetView>
  </sheetViews>
  <sheetFormatPr defaultColWidth="11" defaultRowHeight="15.75" x14ac:dyDescent="0.25"/>
  <cols>
    <col min="1" max="1" width="14.625" bestFit="1" customWidth="1"/>
    <col min="2" max="2" width="5.125" style="42" bestFit="1" customWidth="1"/>
    <col min="3" max="3" width="10.875" style="42"/>
    <col min="6" max="6" width="10.875" style="33"/>
    <col min="7" max="8" width="10.875" style="36"/>
    <col min="9" max="9" width="10.875" style="34"/>
  </cols>
  <sheetData>
    <row r="1" spans="1:9" ht="84" customHeight="1" x14ac:dyDescent="0.25">
      <c r="A1" s="86"/>
      <c r="B1" s="86"/>
      <c r="C1" s="87" t="s">
        <v>165</v>
      </c>
      <c r="D1" s="88" t="s">
        <v>166</v>
      </c>
      <c r="E1" s="88"/>
      <c r="F1" s="88" t="s">
        <v>167</v>
      </c>
      <c r="G1" s="88" t="s">
        <v>168</v>
      </c>
      <c r="H1" s="88"/>
      <c r="I1" s="85" t="s">
        <v>169</v>
      </c>
    </row>
    <row r="2" spans="1:9" ht="116.1" customHeight="1" x14ac:dyDescent="0.25">
      <c r="A2" s="1" t="s">
        <v>0</v>
      </c>
      <c r="B2" s="1" t="s">
        <v>1</v>
      </c>
      <c r="C2" s="87"/>
      <c r="D2" s="1" t="s">
        <v>140</v>
      </c>
      <c r="E2" s="1" t="s">
        <v>141</v>
      </c>
      <c r="F2" s="88"/>
      <c r="G2" s="1" t="s">
        <v>140</v>
      </c>
      <c r="H2" s="1" t="s">
        <v>141</v>
      </c>
      <c r="I2" s="85"/>
    </row>
    <row r="3" spans="1:9" x14ac:dyDescent="0.25">
      <c r="A3" s="10" t="s">
        <v>91</v>
      </c>
      <c r="B3" s="38" t="s">
        <v>92</v>
      </c>
      <c r="C3" s="43">
        <v>0</v>
      </c>
      <c r="D3" s="11">
        <v>0.25</v>
      </c>
      <c r="E3" s="11">
        <v>0.4</v>
      </c>
      <c r="F3" s="45">
        <v>0.60000000000000009</v>
      </c>
      <c r="G3" s="46">
        <v>1.4409221902017288</v>
      </c>
      <c r="H3" s="46">
        <v>1.3377926421404684</v>
      </c>
      <c r="I3" s="49">
        <v>-7.1571906354514728E-2</v>
      </c>
    </row>
    <row r="4" spans="1:9" x14ac:dyDescent="0.25">
      <c r="A4" s="10" t="s">
        <v>87</v>
      </c>
      <c r="B4" s="39" t="s">
        <v>88</v>
      </c>
      <c r="C4" s="43">
        <v>4</v>
      </c>
      <c r="D4" s="11">
        <v>1.75</v>
      </c>
      <c r="E4" s="11">
        <v>3.8</v>
      </c>
      <c r="F4" s="45">
        <v>1.1714285714285713</v>
      </c>
      <c r="G4" s="46">
        <v>0.98094170403587444</v>
      </c>
      <c r="H4" s="46">
        <v>2.5232403718459491</v>
      </c>
      <c r="I4" s="49">
        <v>1.5722633276418132</v>
      </c>
    </row>
    <row r="5" spans="1:9" x14ac:dyDescent="0.25">
      <c r="A5" s="2" t="s">
        <v>3</v>
      </c>
      <c r="B5" s="40" t="s">
        <v>4</v>
      </c>
      <c r="C5" s="43">
        <v>1</v>
      </c>
      <c r="D5" s="11">
        <v>1.25</v>
      </c>
      <c r="E5" s="11">
        <v>0.2</v>
      </c>
      <c r="F5" s="45">
        <v>-0.84000000000000008</v>
      </c>
      <c r="G5" s="46">
        <v>1.2716174974567649</v>
      </c>
      <c r="H5" s="46">
        <v>0.20865936358894105</v>
      </c>
      <c r="I5" s="49">
        <v>-0.83591027647365668</v>
      </c>
    </row>
    <row r="6" spans="1:9" x14ac:dyDescent="0.25">
      <c r="A6" s="2" t="s">
        <v>116</v>
      </c>
      <c r="B6" s="40" t="s">
        <v>117</v>
      </c>
      <c r="C6" s="43">
        <v>0</v>
      </c>
      <c r="D6" s="11">
        <v>0.5</v>
      </c>
      <c r="E6" s="11">
        <v>0.6</v>
      </c>
      <c r="F6" s="45">
        <v>0.19999999999999996</v>
      </c>
      <c r="G6" s="46">
        <v>2.9850746268656718</v>
      </c>
      <c r="H6" s="46">
        <v>3.333333333333333</v>
      </c>
      <c r="I6" s="49">
        <v>0.1166666666666665</v>
      </c>
    </row>
    <row r="7" spans="1:9" x14ac:dyDescent="0.25">
      <c r="A7" s="2" t="s">
        <v>40</v>
      </c>
      <c r="B7" s="40" t="s">
        <v>41</v>
      </c>
      <c r="C7" s="43">
        <v>2</v>
      </c>
      <c r="D7" s="11">
        <v>0.5</v>
      </c>
      <c r="E7" s="11">
        <v>1.2</v>
      </c>
      <c r="F7" s="45">
        <v>1.4</v>
      </c>
      <c r="G7" s="46">
        <v>0.58513750731421887</v>
      </c>
      <c r="H7" s="46">
        <v>0.89853987270685132</v>
      </c>
      <c r="I7" s="49">
        <v>0.53560464245600881</v>
      </c>
    </row>
    <row r="8" spans="1:9" x14ac:dyDescent="0.25">
      <c r="A8" s="10" t="s">
        <v>119</v>
      </c>
      <c r="B8" s="40" t="s">
        <v>117</v>
      </c>
      <c r="C8" s="43">
        <v>3</v>
      </c>
      <c r="D8" s="11">
        <v>1.25</v>
      </c>
      <c r="E8" s="11">
        <v>2.6</v>
      </c>
      <c r="F8" s="45">
        <v>1.08</v>
      </c>
      <c r="G8" s="46">
        <v>0.37713078895761049</v>
      </c>
      <c r="H8" s="46">
        <v>0.74509242011749532</v>
      </c>
      <c r="I8" s="49">
        <v>0.97568706118355064</v>
      </c>
    </row>
    <row r="9" spans="1:9" x14ac:dyDescent="0.25">
      <c r="A9" s="10" t="s">
        <v>61</v>
      </c>
      <c r="B9" s="38" t="s">
        <v>62</v>
      </c>
      <c r="C9" s="43">
        <v>2</v>
      </c>
      <c r="D9" s="11">
        <v>0.75</v>
      </c>
      <c r="E9" s="11">
        <v>1</v>
      </c>
      <c r="F9" s="45">
        <v>0.33333333333333331</v>
      </c>
      <c r="G9" s="46">
        <v>0.69412309116149928</v>
      </c>
      <c r="H9" s="46">
        <v>0.77220077220077221</v>
      </c>
      <c r="I9" s="49">
        <v>0.11248391248391254</v>
      </c>
    </row>
    <row r="10" spans="1:9" x14ac:dyDescent="0.25">
      <c r="A10" s="10" t="s">
        <v>56</v>
      </c>
      <c r="B10" s="38" t="s">
        <v>57</v>
      </c>
      <c r="C10" s="43">
        <v>5</v>
      </c>
      <c r="D10" s="11">
        <v>1.5</v>
      </c>
      <c r="E10" s="11">
        <v>3.2</v>
      </c>
      <c r="F10" s="45">
        <v>1.1333333333333335</v>
      </c>
      <c r="G10" s="46">
        <v>4.4709388971684056</v>
      </c>
      <c r="H10" s="46">
        <v>11.03448275862069</v>
      </c>
      <c r="I10" s="49">
        <v>1.4680459770114942</v>
      </c>
    </row>
    <row r="11" spans="1:9" x14ac:dyDescent="0.25">
      <c r="A11" s="10" t="s">
        <v>130</v>
      </c>
      <c r="B11" s="38" t="s">
        <v>131</v>
      </c>
      <c r="C11" s="43">
        <v>0</v>
      </c>
      <c r="D11" s="11">
        <v>0</v>
      </c>
      <c r="E11" s="11">
        <v>0.6</v>
      </c>
      <c r="F11" s="45">
        <v>0</v>
      </c>
      <c r="G11" s="46">
        <v>0</v>
      </c>
      <c r="H11" s="46">
        <v>0.69044879171461448</v>
      </c>
      <c r="I11" s="49" t="s">
        <v>147</v>
      </c>
    </row>
    <row r="12" spans="1:9" x14ac:dyDescent="0.25">
      <c r="A12" s="12" t="s">
        <v>46</v>
      </c>
      <c r="B12" s="38" t="s">
        <v>47</v>
      </c>
      <c r="C12" s="43">
        <v>0</v>
      </c>
      <c r="D12" s="11">
        <v>0.75</v>
      </c>
      <c r="E12" s="11">
        <v>0.2</v>
      </c>
      <c r="F12" s="45">
        <v>-0.73333333333333339</v>
      </c>
      <c r="G12" s="46">
        <v>0.47862156987874921</v>
      </c>
      <c r="H12" s="46">
        <v>0.12146978439113271</v>
      </c>
      <c r="I12" s="49">
        <v>-0.74620913047879345</v>
      </c>
    </row>
    <row r="13" spans="1:9" x14ac:dyDescent="0.25">
      <c r="A13" s="10" t="s">
        <v>59</v>
      </c>
      <c r="B13" s="38" t="s">
        <v>60</v>
      </c>
      <c r="C13" s="43">
        <v>1</v>
      </c>
      <c r="D13" s="11">
        <v>2</v>
      </c>
      <c r="E13" s="11">
        <v>1.2</v>
      </c>
      <c r="F13" s="45">
        <v>-0.4</v>
      </c>
      <c r="G13" s="46">
        <v>0.63101435557658936</v>
      </c>
      <c r="H13" s="46">
        <v>0.28251912889935255</v>
      </c>
      <c r="I13" s="49">
        <v>-0.55227781047675106</v>
      </c>
    </row>
    <row r="14" spans="1:9" x14ac:dyDescent="0.25">
      <c r="A14" s="10" t="s">
        <v>29</v>
      </c>
      <c r="B14" s="38" t="s">
        <v>27</v>
      </c>
      <c r="C14" s="43">
        <v>0</v>
      </c>
      <c r="D14" s="11">
        <v>0</v>
      </c>
      <c r="E14" s="11">
        <v>0.2</v>
      </c>
      <c r="F14" s="45">
        <v>0</v>
      </c>
      <c r="G14" s="46">
        <v>0</v>
      </c>
      <c r="H14" s="46">
        <v>6.9156293222683268E-2</v>
      </c>
      <c r="I14" s="49" t="s">
        <v>147</v>
      </c>
    </row>
    <row r="15" spans="1:9" x14ac:dyDescent="0.25">
      <c r="A15" s="5" t="s">
        <v>31</v>
      </c>
      <c r="B15" s="40" t="s">
        <v>32</v>
      </c>
      <c r="C15" s="43">
        <v>0</v>
      </c>
      <c r="D15" s="11">
        <v>0</v>
      </c>
      <c r="E15" s="11">
        <v>0</v>
      </c>
      <c r="F15" s="45">
        <v>0</v>
      </c>
      <c r="G15" s="46">
        <v>0</v>
      </c>
      <c r="H15" s="46">
        <v>0</v>
      </c>
      <c r="I15" s="49" t="s">
        <v>147</v>
      </c>
    </row>
    <row r="16" spans="1:9" x14ac:dyDescent="0.25">
      <c r="A16" s="10" t="s">
        <v>128</v>
      </c>
      <c r="B16" s="38" t="s">
        <v>129</v>
      </c>
      <c r="C16" s="44">
        <v>0</v>
      </c>
      <c r="D16" s="11">
        <v>0</v>
      </c>
      <c r="E16" s="11">
        <v>0</v>
      </c>
      <c r="F16" s="45">
        <v>0</v>
      </c>
      <c r="G16" s="46">
        <v>0</v>
      </c>
      <c r="H16" s="46">
        <v>0</v>
      </c>
      <c r="I16" s="49" t="s">
        <v>147</v>
      </c>
    </row>
    <row r="17" spans="1:9" x14ac:dyDescent="0.25">
      <c r="A17" s="10" t="s">
        <v>108</v>
      </c>
      <c r="B17" s="38" t="s">
        <v>109</v>
      </c>
      <c r="C17" s="43">
        <v>3</v>
      </c>
      <c r="D17" s="11">
        <v>1.25</v>
      </c>
      <c r="E17" s="11">
        <v>1.4</v>
      </c>
      <c r="F17" s="45">
        <v>0.11999999999999993</v>
      </c>
      <c r="G17" s="46">
        <v>1.4484356894553883</v>
      </c>
      <c r="H17" s="46">
        <v>1.5873015873015872</v>
      </c>
      <c r="I17" s="49">
        <v>9.5873015873015763E-2</v>
      </c>
    </row>
    <row r="18" spans="1:9" x14ac:dyDescent="0.25">
      <c r="A18" s="10" t="s">
        <v>108</v>
      </c>
      <c r="B18" s="38" t="s">
        <v>137</v>
      </c>
      <c r="C18" s="43">
        <v>0</v>
      </c>
      <c r="D18" s="11">
        <v>0</v>
      </c>
      <c r="E18" s="11">
        <v>0.2</v>
      </c>
      <c r="F18" s="45">
        <v>0</v>
      </c>
      <c r="G18" s="46">
        <v>0</v>
      </c>
      <c r="H18" s="46">
        <v>10.810810810810811</v>
      </c>
      <c r="I18" s="49" t="s">
        <v>147</v>
      </c>
    </row>
    <row r="19" spans="1:9" x14ac:dyDescent="0.25">
      <c r="A19" s="10" t="s">
        <v>76</v>
      </c>
      <c r="B19" s="39" t="s">
        <v>77</v>
      </c>
      <c r="C19" s="43">
        <v>0</v>
      </c>
      <c r="D19" s="11">
        <v>1</v>
      </c>
      <c r="E19" s="11">
        <v>2.2000000000000002</v>
      </c>
      <c r="F19" s="45">
        <v>1.2000000000000002</v>
      </c>
      <c r="G19" s="46">
        <v>1.8674136321195147</v>
      </c>
      <c r="H19" s="46">
        <v>6.8857589984350556</v>
      </c>
      <c r="I19" s="49">
        <v>2.6873239436619718</v>
      </c>
    </row>
    <row r="20" spans="1:9" x14ac:dyDescent="0.25">
      <c r="A20" s="10" t="s">
        <v>112</v>
      </c>
      <c r="B20" s="38" t="s">
        <v>113</v>
      </c>
      <c r="C20" s="43">
        <v>1</v>
      </c>
      <c r="D20" s="11">
        <v>0.5</v>
      </c>
      <c r="E20" s="11">
        <v>0.6</v>
      </c>
      <c r="F20" s="45">
        <v>0.19999999999999996</v>
      </c>
      <c r="G20" s="46">
        <v>3.0674846625766872</v>
      </c>
      <c r="H20" s="46">
        <v>2.9556650246305418</v>
      </c>
      <c r="I20" s="49">
        <v>-3.6453201970443383E-2</v>
      </c>
    </row>
    <row r="21" spans="1:9" x14ac:dyDescent="0.25">
      <c r="A21" s="16" t="s">
        <v>138</v>
      </c>
      <c r="B21" s="41" t="s">
        <v>139</v>
      </c>
      <c r="C21" s="43">
        <v>0</v>
      </c>
      <c r="D21" s="11">
        <v>0</v>
      </c>
      <c r="E21" s="11">
        <v>0.2</v>
      </c>
      <c r="F21" s="45">
        <v>0</v>
      </c>
      <c r="G21" s="46">
        <v>0</v>
      </c>
      <c r="H21" s="46">
        <v>2.4691358024691357</v>
      </c>
      <c r="I21" s="49" t="s">
        <v>147</v>
      </c>
    </row>
    <row r="22" spans="1:9" x14ac:dyDescent="0.25">
      <c r="A22" s="10" t="s">
        <v>48</v>
      </c>
      <c r="B22" s="38" t="s">
        <v>49</v>
      </c>
      <c r="C22" s="43">
        <v>5</v>
      </c>
      <c r="D22" s="11">
        <v>6.25</v>
      </c>
      <c r="E22" s="11">
        <v>5.8</v>
      </c>
      <c r="F22" s="45">
        <v>-7.2000000000000022E-2</v>
      </c>
      <c r="G22" s="46">
        <v>0.71379625399725899</v>
      </c>
      <c r="H22" s="46">
        <v>0.51137365543995772</v>
      </c>
      <c r="I22" s="49">
        <v>-0.28358596367483679</v>
      </c>
    </row>
    <row r="23" spans="1:9" x14ac:dyDescent="0.25">
      <c r="A23" s="10" t="s">
        <v>94</v>
      </c>
      <c r="B23" s="39" t="s">
        <v>95</v>
      </c>
      <c r="C23" s="43">
        <v>2</v>
      </c>
      <c r="D23" s="11">
        <v>0.25</v>
      </c>
      <c r="E23" s="11">
        <v>0.6</v>
      </c>
      <c r="F23" s="45">
        <v>1.4</v>
      </c>
      <c r="G23" s="46">
        <v>0.50150451354062187</v>
      </c>
      <c r="H23" s="46">
        <v>1.2591815320041972</v>
      </c>
      <c r="I23" s="49">
        <v>1.5108079748163694</v>
      </c>
    </row>
    <row r="24" spans="1:9" x14ac:dyDescent="0.25">
      <c r="A24" s="2" t="s">
        <v>26</v>
      </c>
      <c r="B24" s="40" t="s">
        <v>27</v>
      </c>
      <c r="C24" s="43">
        <v>3</v>
      </c>
      <c r="D24" s="11">
        <v>0.75</v>
      </c>
      <c r="E24" s="11">
        <v>2</v>
      </c>
      <c r="F24" s="45">
        <v>1.6666666666666667</v>
      </c>
      <c r="G24" s="46">
        <v>1.1727912431587177</v>
      </c>
      <c r="H24" s="46">
        <v>2.7624309392265189</v>
      </c>
      <c r="I24" s="49">
        <v>1.3554327808471451</v>
      </c>
    </row>
    <row r="25" spans="1:9" x14ac:dyDescent="0.25">
      <c r="A25" s="10" t="s">
        <v>96</v>
      </c>
      <c r="B25" s="38" t="s">
        <v>95</v>
      </c>
      <c r="C25" s="43">
        <v>1</v>
      </c>
      <c r="D25" s="11">
        <v>2.5</v>
      </c>
      <c r="E25" s="11">
        <v>1.4</v>
      </c>
      <c r="F25" s="45">
        <v>-0.44000000000000006</v>
      </c>
      <c r="G25" s="46">
        <v>1.6700066800267201</v>
      </c>
      <c r="H25" s="46">
        <v>1.0248901903367496</v>
      </c>
      <c r="I25" s="49">
        <v>-0.38629575402635441</v>
      </c>
    </row>
    <row r="26" spans="1:9" x14ac:dyDescent="0.25">
      <c r="A26" s="11" t="s">
        <v>118</v>
      </c>
      <c r="B26" s="40" t="s">
        <v>117</v>
      </c>
      <c r="C26" s="43">
        <v>3</v>
      </c>
      <c r="D26" s="11">
        <v>1.5</v>
      </c>
      <c r="E26" s="11">
        <v>2.2000000000000002</v>
      </c>
      <c r="F26" s="45">
        <v>0.46666666666666679</v>
      </c>
      <c r="G26" s="46">
        <v>2.4193548387096775</v>
      </c>
      <c r="H26" s="46">
        <v>3.4564021995286724</v>
      </c>
      <c r="I26" s="49">
        <v>0.42864624247185124</v>
      </c>
    </row>
    <row r="27" spans="1:9" x14ac:dyDescent="0.25">
      <c r="A27" s="11" t="s">
        <v>25</v>
      </c>
      <c r="B27" s="39" t="s">
        <v>17</v>
      </c>
      <c r="C27" s="43">
        <v>0</v>
      </c>
      <c r="D27" s="11">
        <v>0</v>
      </c>
      <c r="E27" s="11">
        <v>0</v>
      </c>
      <c r="F27" s="45">
        <v>0</v>
      </c>
      <c r="G27" s="46">
        <v>0</v>
      </c>
      <c r="H27" s="46">
        <v>0</v>
      </c>
      <c r="I27" s="49" t="s">
        <v>147</v>
      </c>
    </row>
    <row r="28" spans="1:9" x14ac:dyDescent="0.25">
      <c r="A28" s="10" t="s">
        <v>28</v>
      </c>
      <c r="B28" s="38" t="s">
        <v>27</v>
      </c>
      <c r="C28" s="43">
        <v>3</v>
      </c>
      <c r="D28" s="11">
        <v>1.5</v>
      </c>
      <c r="E28" s="11">
        <v>3.2</v>
      </c>
      <c r="F28" s="45">
        <v>1.1333333333333335</v>
      </c>
      <c r="G28" s="46">
        <v>0.37835792659856227</v>
      </c>
      <c r="H28" s="46">
        <v>0.72768618533257534</v>
      </c>
      <c r="I28" s="49">
        <v>0.92327458783399652</v>
      </c>
    </row>
    <row r="29" spans="1:9" x14ac:dyDescent="0.25">
      <c r="A29" s="12" t="s">
        <v>44</v>
      </c>
      <c r="B29" s="38" t="s">
        <v>45</v>
      </c>
      <c r="C29" s="43">
        <v>0</v>
      </c>
      <c r="D29" s="11">
        <v>0</v>
      </c>
      <c r="E29" s="11">
        <v>0.4</v>
      </c>
      <c r="F29" s="45">
        <v>0</v>
      </c>
      <c r="G29" s="46">
        <v>0</v>
      </c>
      <c r="H29" s="46">
        <v>2.0050125313283207</v>
      </c>
      <c r="I29" s="49" t="s">
        <v>147</v>
      </c>
    </row>
    <row r="30" spans="1:9" x14ac:dyDescent="0.25">
      <c r="A30" s="10" t="s">
        <v>65</v>
      </c>
      <c r="B30" s="38" t="s">
        <v>66</v>
      </c>
      <c r="C30" s="43">
        <v>2</v>
      </c>
      <c r="D30" s="11">
        <v>3</v>
      </c>
      <c r="E30" s="11">
        <v>1.8</v>
      </c>
      <c r="F30" s="45">
        <v>-0.39999999999999997</v>
      </c>
      <c r="G30" s="46">
        <v>6.6152149944873218</v>
      </c>
      <c r="H30" s="46">
        <v>2.2973835354179961</v>
      </c>
      <c r="I30" s="49">
        <v>-0.65271218889597959</v>
      </c>
    </row>
    <row r="31" spans="1:9" x14ac:dyDescent="0.25">
      <c r="A31" s="10" t="s">
        <v>120</v>
      </c>
      <c r="B31" s="40" t="s">
        <v>117</v>
      </c>
      <c r="C31" s="43">
        <v>1</v>
      </c>
      <c r="D31" s="11">
        <v>0.25</v>
      </c>
      <c r="E31" s="11">
        <v>0.4</v>
      </c>
      <c r="F31" s="45">
        <v>0.60000000000000009</v>
      </c>
      <c r="G31" s="46">
        <v>1.3513513513513513</v>
      </c>
      <c r="H31" s="46">
        <v>1.7204301075268815</v>
      </c>
      <c r="I31" s="49">
        <v>0.27311827956989237</v>
      </c>
    </row>
    <row r="32" spans="1:9" x14ac:dyDescent="0.25">
      <c r="A32" s="10" t="s">
        <v>100</v>
      </c>
      <c r="B32" s="38" t="s">
        <v>101</v>
      </c>
      <c r="C32" s="43">
        <v>1</v>
      </c>
      <c r="D32" s="11">
        <v>0.75</v>
      </c>
      <c r="E32" s="11">
        <v>0.4</v>
      </c>
      <c r="F32" s="45">
        <v>-0.46666666666666662</v>
      </c>
      <c r="G32" s="46">
        <v>0.27716186252771619</v>
      </c>
      <c r="H32" s="46">
        <v>0.17520805957074026</v>
      </c>
      <c r="I32" s="49">
        <v>-0.36784932106876916</v>
      </c>
    </row>
    <row r="33" spans="1:9" x14ac:dyDescent="0.25">
      <c r="A33" s="7" t="s">
        <v>79</v>
      </c>
      <c r="B33" s="38" t="s">
        <v>80</v>
      </c>
      <c r="C33" s="43">
        <v>0</v>
      </c>
      <c r="D33" s="11">
        <v>0</v>
      </c>
      <c r="E33" s="11">
        <v>0.4</v>
      </c>
      <c r="F33" s="45">
        <v>0</v>
      </c>
      <c r="G33" s="46">
        <v>0</v>
      </c>
      <c r="H33" s="46">
        <v>1.7204301075268815</v>
      </c>
      <c r="I33" s="49" t="s">
        <v>147</v>
      </c>
    </row>
    <row r="34" spans="1:9" x14ac:dyDescent="0.25">
      <c r="A34" s="2" t="s">
        <v>30</v>
      </c>
      <c r="B34" s="40" t="s">
        <v>27</v>
      </c>
      <c r="C34" s="43">
        <v>0</v>
      </c>
      <c r="D34" s="11">
        <v>0.25</v>
      </c>
      <c r="E34" s="11">
        <v>0.4</v>
      </c>
      <c r="F34" s="45">
        <v>0.60000000000000009</v>
      </c>
      <c r="G34" s="46">
        <v>9.9383820314052865E-2</v>
      </c>
      <c r="H34" s="46">
        <v>0.16454134101192927</v>
      </c>
      <c r="I34" s="49">
        <v>0.65561497326203244</v>
      </c>
    </row>
    <row r="35" spans="1:9" x14ac:dyDescent="0.25">
      <c r="A35" s="10" t="s">
        <v>121</v>
      </c>
      <c r="B35" s="40" t="s">
        <v>117</v>
      </c>
      <c r="C35" s="43">
        <v>0</v>
      </c>
      <c r="D35" s="11">
        <v>1.5</v>
      </c>
      <c r="E35" s="11">
        <v>0.8</v>
      </c>
      <c r="F35" s="45">
        <v>-0.46666666666666662</v>
      </c>
      <c r="G35" s="46">
        <v>4.815409309791332</v>
      </c>
      <c r="H35" s="46">
        <v>2.3121387283236996</v>
      </c>
      <c r="I35" s="49">
        <v>-0.51984585741811173</v>
      </c>
    </row>
    <row r="36" spans="1:9" x14ac:dyDescent="0.25">
      <c r="A36" s="7" t="s">
        <v>16</v>
      </c>
      <c r="B36" s="38" t="s">
        <v>17</v>
      </c>
      <c r="C36" s="43">
        <v>2</v>
      </c>
      <c r="D36" s="11">
        <v>2.5</v>
      </c>
      <c r="E36" s="11">
        <v>1.4</v>
      </c>
      <c r="F36" s="45">
        <v>-0.44000000000000006</v>
      </c>
      <c r="G36" s="46">
        <v>2.5693730729701953</v>
      </c>
      <c r="H36" s="46">
        <v>2.2708840227088398</v>
      </c>
      <c r="I36" s="49">
        <v>-0.11617193836171957</v>
      </c>
    </row>
    <row r="37" spans="1:9" x14ac:dyDescent="0.25">
      <c r="A37" s="10" t="s">
        <v>42</v>
      </c>
      <c r="B37" s="38" t="s">
        <v>43</v>
      </c>
      <c r="C37" s="43">
        <v>0</v>
      </c>
      <c r="D37" s="11">
        <v>0.5</v>
      </c>
      <c r="E37" s="11">
        <v>0.6</v>
      </c>
      <c r="F37" s="45">
        <v>0.19999999999999996</v>
      </c>
      <c r="G37" s="46">
        <v>0.29779630732578921</v>
      </c>
      <c r="H37" s="46">
        <v>0.40802448146888814</v>
      </c>
      <c r="I37" s="49">
        <v>0.37014620877252613</v>
      </c>
    </row>
    <row r="38" spans="1:9" x14ac:dyDescent="0.25">
      <c r="A38" s="10" t="s">
        <v>122</v>
      </c>
      <c r="B38" s="40" t="s">
        <v>117</v>
      </c>
      <c r="C38" s="43">
        <v>16</v>
      </c>
      <c r="D38" s="11">
        <v>5</v>
      </c>
      <c r="E38" s="11">
        <v>8.4</v>
      </c>
      <c r="F38" s="45">
        <v>0.68</v>
      </c>
      <c r="G38" s="46">
        <v>1.8800526414739613</v>
      </c>
      <c r="H38" s="46">
        <v>3.6490008688097304</v>
      </c>
      <c r="I38" s="49">
        <v>0.94090356211989556</v>
      </c>
    </row>
    <row r="39" spans="1:9" x14ac:dyDescent="0.25">
      <c r="A39" s="10" t="s">
        <v>50</v>
      </c>
      <c r="B39" s="38" t="s">
        <v>51</v>
      </c>
      <c r="C39" s="43">
        <v>3</v>
      </c>
      <c r="D39" s="11">
        <v>1.75</v>
      </c>
      <c r="E39" s="11">
        <v>3.2</v>
      </c>
      <c r="F39" s="45">
        <v>0.82857142857142863</v>
      </c>
      <c r="G39" s="46">
        <v>1.953125</v>
      </c>
      <c r="H39" s="46">
        <v>3.2209360845495723</v>
      </c>
      <c r="I39" s="49">
        <v>0.64911927528938096</v>
      </c>
    </row>
    <row r="40" spans="1:9" x14ac:dyDescent="0.25">
      <c r="A40" s="5" t="s">
        <v>72</v>
      </c>
      <c r="B40" s="38" t="s">
        <v>73</v>
      </c>
      <c r="C40" s="43">
        <v>1</v>
      </c>
      <c r="D40" s="11">
        <v>0.25</v>
      </c>
      <c r="E40" s="11">
        <v>0.6</v>
      </c>
      <c r="F40" s="45">
        <v>1.4</v>
      </c>
      <c r="G40" s="46">
        <v>10.204081632653059</v>
      </c>
      <c r="H40" s="46">
        <v>13.043478260869565</v>
      </c>
      <c r="I40" s="49">
        <v>0.27826086956521756</v>
      </c>
    </row>
    <row r="41" spans="1:9" x14ac:dyDescent="0.25">
      <c r="A41" s="10" t="s">
        <v>37</v>
      </c>
      <c r="B41" s="38" t="s">
        <v>38</v>
      </c>
      <c r="C41" s="43">
        <v>9</v>
      </c>
      <c r="D41" s="11">
        <v>5.25</v>
      </c>
      <c r="E41" s="11">
        <v>6.4</v>
      </c>
      <c r="F41" s="45">
        <v>0.2190476190476191</v>
      </c>
      <c r="G41" s="46">
        <v>6.1188811188811192</v>
      </c>
      <c r="H41" s="46">
        <v>6.3460585027268221</v>
      </c>
      <c r="I41" s="49">
        <v>3.7127275302783452E-2</v>
      </c>
    </row>
    <row r="42" spans="1:9" x14ac:dyDescent="0.25">
      <c r="A42" s="8" t="s">
        <v>71</v>
      </c>
      <c r="B42" s="39" t="s">
        <v>70</v>
      </c>
      <c r="C42" s="43">
        <v>2</v>
      </c>
      <c r="D42" s="11">
        <v>0.5</v>
      </c>
      <c r="E42" s="11">
        <v>1.2</v>
      </c>
      <c r="F42" s="45">
        <v>1.4</v>
      </c>
      <c r="G42" s="46">
        <v>1.1547344110854503</v>
      </c>
      <c r="H42" s="46">
        <v>6.3492063492063489</v>
      </c>
      <c r="I42" s="49">
        <v>4.4984126984126984</v>
      </c>
    </row>
    <row r="43" spans="1:9" x14ac:dyDescent="0.25">
      <c r="A43" s="10" t="s">
        <v>89</v>
      </c>
      <c r="B43" s="38" t="s">
        <v>90</v>
      </c>
      <c r="C43" s="43">
        <v>0</v>
      </c>
      <c r="D43" s="11">
        <v>0</v>
      </c>
      <c r="E43" s="11">
        <v>1.8</v>
      </c>
      <c r="F43" s="45">
        <v>0</v>
      </c>
      <c r="G43" s="46">
        <v>0</v>
      </c>
      <c r="H43" s="46">
        <v>5.2785923753665687</v>
      </c>
      <c r="I43" s="49" t="s">
        <v>147</v>
      </c>
    </row>
    <row r="44" spans="1:9" x14ac:dyDescent="0.25">
      <c r="A44" s="5" t="s">
        <v>9</v>
      </c>
      <c r="B44" s="40" t="s">
        <v>10</v>
      </c>
      <c r="C44" s="43">
        <v>0</v>
      </c>
      <c r="D44" s="11">
        <v>0.25</v>
      </c>
      <c r="E44" s="11">
        <v>0.4</v>
      </c>
      <c r="F44" s="45">
        <v>0.60000000000000009</v>
      </c>
      <c r="G44" s="46">
        <v>6.25</v>
      </c>
      <c r="H44" s="46">
        <v>5.5944055944055942</v>
      </c>
      <c r="I44" s="49">
        <v>-0.10489510489510494</v>
      </c>
    </row>
    <row r="45" spans="1:9" x14ac:dyDescent="0.25">
      <c r="A45" s="2" t="s">
        <v>18</v>
      </c>
      <c r="B45" s="40" t="s">
        <v>17</v>
      </c>
      <c r="C45" s="43">
        <v>4</v>
      </c>
      <c r="D45" s="11">
        <v>1.5</v>
      </c>
      <c r="E45" s="11">
        <v>1.6</v>
      </c>
      <c r="F45" s="45">
        <v>6.6666666666666721E-2</v>
      </c>
      <c r="G45" s="46">
        <v>1.3077593722755014</v>
      </c>
      <c r="H45" s="46">
        <v>1.7084890549919913</v>
      </c>
      <c r="I45" s="49">
        <v>0.30642463071720927</v>
      </c>
    </row>
    <row r="46" spans="1:9" x14ac:dyDescent="0.25">
      <c r="A46" s="10" t="s">
        <v>19</v>
      </c>
      <c r="B46" s="40" t="s">
        <v>17</v>
      </c>
      <c r="C46" s="43">
        <v>14</v>
      </c>
      <c r="D46" s="11">
        <v>8.75</v>
      </c>
      <c r="E46" s="11">
        <v>17.8</v>
      </c>
      <c r="F46" s="45">
        <v>1.0342857142857145</v>
      </c>
      <c r="G46" s="46">
        <v>0.8870191089259466</v>
      </c>
      <c r="H46" s="46">
        <v>1.8838969148542097</v>
      </c>
      <c r="I46" s="49">
        <v>1.1238515561804974</v>
      </c>
    </row>
    <row r="47" spans="1:9" x14ac:dyDescent="0.25">
      <c r="A47" s="10" t="s">
        <v>54</v>
      </c>
      <c r="B47" s="38" t="s">
        <v>55</v>
      </c>
      <c r="C47" s="43">
        <v>2</v>
      </c>
      <c r="D47" s="11">
        <v>0.75</v>
      </c>
      <c r="E47" s="11">
        <v>2.8</v>
      </c>
      <c r="F47" s="45">
        <v>2.7333333333333329</v>
      </c>
      <c r="G47" s="46">
        <v>1.3799448022079117</v>
      </c>
      <c r="H47" s="46">
        <v>5.298013245033113</v>
      </c>
      <c r="I47" s="49">
        <v>2.8392935982339957</v>
      </c>
    </row>
    <row r="48" spans="1:9" x14ac:dyDescent="0.25">
      <c r="A48" s="10" t="s">
        <v>136</v>
      </c>
      <c r="B48" s="38" t="s">
        <v>135</v>
      </c>
      <c r="C48" s="43">
        <v>0</v>
      </c>
      <c r="D48" s="11">
        <v>0.75</v>
      </c>
      <c r="E48" s="11">
        <v>0.4</v>
      </c>
      <c r="F48" s="45">
        <v>-0.46666666666666662</v>
      </c>
      <c r="G48" s="46">
        <v>0.20477815699658705</v>
      </c>
      <c r="H48" s="46">
        <v>0.11983223487118035</v>
      </c>
      <c r="I48" s="49">
        <v>-0.41481925304573602</v>
      </c>
    </row>
    <row r="49" spans="1:9" x14ac:dyDescent="0.25">
      <c r="A49" s="7" t="s">
        <v>83</v>
      </c>
      <c r="B49" s="38" t="s">
        <v>84</v>
      </c>
      <c r="C49" s="43">
        <v>0</v>
      </c>
      <c r="D49" s="11">
        <v>0</v>
      </c>
      <c r="E49" s="11">
        <v>0.2</v>
      </c>
      <c r="F49" s="45">
        <v>0</v>
      </c>
      <c r="G49" s="46">
        <v>0</v>
      </c>
      <c r="H49" s="46">
        <v>2.2727272727272729</v>
      </c>
      <c r="I49" s="49" t="s">
        <v>147</v>
      </c>
    </row>
    <row r="50" spans="1:9" x14ac:dyDescent="0.25">
      <c r="A50" s="10" t="s">
        <v>114</v>
      </c>
      <c r="B50" s="38" t="s">
        <v>113</v>
      </c>
      <c r="C50" s="43">
        <v>0</v>
      </c>
      <c r="D50" s="11">
        <v>0.5</v>
      </c>
      <c r="E50" s="11">
        <v>1.8</v>
      </c>
      <c r="F50" s="45">
        <v>2.6</v>
      </c>
      <c r="G50" s="46">
        <v>1.3123359580052494</v>
      </c>
      <c r="H50" s="46">
        <v>6.9498069498069501</v>
      </c>
      <c r="I50" s="49">
        <v>4.2957528957528961</v>
      </c>
    </row>
    <row r="51" spans="1:9" x14ac:dyDescent="0.25">
      <c r="A51" s="7" t="s">
        <v>11</v>
      </c>
      <c r="B51" s="38" t="s">
        <v>12</v>
      </c>
      <c r="C51" s="43">
        <v>3</v>
      </c>
      <c r="D51" s="11">
        <v>2.75</v>
      </c>
      <c r="E51" s="11">
        <v>2.2000000000000002</v>
      </c>
      <c r="F51" s="45">
        <v>-0.19999999999999993</v>
      </c>
      <c r="G51" s="46">
        <v>3.3232628398791539</v>
      </c>
      <c r="H51" s="46">
        <v>2.1782178217821784</v>
      </c>
      <c r="I51" s="49">
        <v>-0.34455445544554447</v>
      </c>
    </row>
    <row r="52" spans="1:9" x14ac:dyDescent="0.25">
      <c r="A52" s="10" t="s">
        <v>39</v>
      </c>
      <c r="B52" s="39" t="s">
        <v>38</v>
      </c>
      <c r="C52" s="43">
        <v>2</v>
      </c>
      <c r="D52" s="11">
        <v>1.75</v>
      </c>
      <c r="E52" s="11">
        <v>3.6</v>
      </c>
      <c r="F52" s="45">
        <v>1.0571428571428572</v>
      </c>
      <c r="G52" s="46">
        <v>2.0184544405997693</v>
      </c>
      <c r="H52" s="46">
        <v>3.560830860534125</v>
      </c>
      <c r="I52" s="49">
        <v>0.76413734633319219</v>
      </c>
    </row>
    <row r="53" spans="1:9" x14ac:dyDescent="0.25">
      <c r="A53" s="10" t="s">
        <v>134</v>
      </c>
      <c r="B53" s="38" t="s">
        <v>135</v>
      </c>
      <c r="C53" s="43">
        <v>1</v>
      </c>
      <c r="D53" s="11">
        <v>0.75</v>
      </c>
      <c r="E53" s="11">
        <v>1</v>
      </c>
      <c r="F53" s="45">
        <v>0.33333333333333331</v>
      </c>
      <c r="G53" s="46">
        <v>0.66725978647686834</v>
      </c>
      <c r="H53" s="46">
        <v>0.93808630393996251</v>
      </c>
      <c r="I53" s="49">
        <v>0.40587867417135709</v>
      </c>
    </row>
    <row r="54" spans="1:9" x14ac:dyDescent="0.25">
      <c r="A54" s="7" t="s">
        <v>67</v>
      </c>
      <c r="B54" s="38" t="s">
        <v>68</v>
      </c>
      <c r="C54" s="43">
        <v>2</v>
      </c>
      <c r="D54" s="11">
        <v>1.25</v>
      </c>
      <c r="E54" s="11">
        <v>1.8</v>
      </c>
      <c r="F54" s="45">
        <v>0.44000000000000006</v>
      </c>
      <c r="G54" s="46">
        <v>0.30376670716889426</v>
      </c>
      <c r="H54" s="46">
        <v>0.37352147748495546</v>
      </c>
      <c r="I54" s="49">
        <v>0.22963270388047349</v>
      </c>
    </row>
    <row r="55" spans="1:9" x14ac:dyDescent="0.25">
      <c r="A55" s="10" t="s">
        <v>74</v>
      </c>
      <c r="B55" s="39" t="s">
        <v>75</v>
      </c>
      <c r="C55" s="43">
        <v>0</v>
      </c>
      <c r="D55" s="11">
        <v>0</v>
      </c>
      <c r="E55" s="11">
        <v>0</v>
      </c>
      <c r="F55" s="45">
        <v>0</v>
      </c>
      <c r="G55" s="46">
        <v>0</v>
      </c>
      <c r="H55" s="46">
        <v>0</v>
      </c>
      <c r="I55" s="49" t="s">
        <v>147</v>
      </c>
    </row>
    <row r="56" spans="1:9" x14ac:dyDescent="0.25">
      <c r="A56" s="5" t="s">
        <v>6</v>
      </c>
      <c r="B56" s="40" t="s">
        <v>7</v>
      </c>
      <c r="C56" s="43">
        <v>0</v>
      </c>
      <c r="D56" s="11">
        <v>0.25</v>
      </c>
      <c r="E56" s="11">
        <v>0</v>
      </c>
      <c r="F56" s="45">
        <v>-1</v>
      </c>
      <c r="G56" s="46">
        <v>4.9019607843137258</v>
      </c>
      <c r="H56" s="46">
        <v>0</v>
      </c>
      <c r="I56" s="49">
        <v>-1</v>
      </c>
    </row>
    <row r="57" spans="1:9" x14ac:dyDescent="0.25">
      <c r="A57" s="10" t="s">
        <v>115</v>
      </c>
      <c r="B57" s="38" t="s">
        <v>113</v>
      </c>
      <c r="C57" s="43">
        <v>0</v>
      </c>
      <c r="D57" s="11">
        <v>0.25</v>
      </c>
      <c r="E57" s="11">
        <v>0.2</v>
      </c>
      <c r="F57" s="45">
        <v>-0.19999999999999996</v>
      </c>
      <c r="G57" s="46">
        <v>0.51282051282051277</v>
      </c>
      <c r="H57" s="46">
        <v>0.59523809523809534</v>
      </c>
      <c r="I57" s="49">
        <v>0.16071428571428603</v>
      </c>
    </row>
    <row r="58" spans="1:9" x14ac:dyDescent="0.25">
      <c r="A58" s="10" t="s">
        <v>58</v>
      </c>
      <c r="B58" s="38" t="s">
        <v>57</v>
      </c>
      <c r="C58" s="43">
        <v>5</v>
      </c>
      <c r="D58" s="11">
        <v>1.75</v>
      </c>
      <c r="E58" s="11">
        <v>3.4</v>
      </c>
      <c r="F58" s="45">
        <v>0.94285714285714284</v>
      </c>
      <c r="G58" s="46">
        <v>0.78722447143499763</v>
      </c>
      <c r="H58" s="46">
        <v>1.2433717315779849</v>
      </c>
      <c r="I58" s="49">
        <v>0.5794373481702062</v>
      </c>
    </row>
    <row r="59" spans="1:9" x14ac:dyDescent="0.25">
      <c r="A59" s="10" t="s">
        <v>93</v>
      </c>
      <c r="B59" s="38" t="s">
        <v>92</v>
      </c>
      <c r="C59" s="43">
        <v>24</v>
      </c>
      <c r="D59" s="11">
        <v>17</v>
      </c>
      <c r="E59" s="11">
        <v>17.399999999999999</v>
      </c>
      <c r="F59" s="45">
        <v>2.3529411764705799E-2</v>
      </c>
      <c r="G59" s="46">
        <v>0.91869545245751039</v>
      </c>
      <c r="H59" s="46">
        <v>0.69223424570337355</v>
      </c>
      <c r="I59" s="49">
        <v>-0.24650302355187792</v>
      </c>
    </row>
    <row r="60" spans="1:9" x14ac:dyDescent="0.25">
      <c r="A60" s="7" t="s">
        <v>85</v>
      </c>
      <c r="B60" s="47" t="s">
        <v>86</v>
      </c>
      <c r="C60" s="43">
        <v>0</v>
      </c>
      <c r="D60" s="11">
        <v>1</v>
      </c>
      <c r="E60" s="11">
        <v>0.8</v>
      </c>
      <c r="F60" s="45">
        <v>-0.19999999999999996</v>
      </c>
      <c r="G60" s="46">
        <v>5.3333333333333339</v>
      </c>
      <c r="H60" s="46">
        <v>12.698412698412698</v>
      </c>
      <c r="I60" s="49">
        <v>1.3809523809523805</v>
      </c>
    </row>
    <row r="61" spans="1:9" x14ac:dyDescent="0.25">
      <c r="A61" s="10" t="s">
        <v>20</v>
      </c>
      <c r="B61" s="38" t="s">
        <v>17</v>
      </c>
      <c r="C61" s="43">
        <v>0</v>
      </c>
      <c r="D61" s="11">
        <v>1.75</v>
      </c>
      <c r="E61" s="11">
        <v>1.2</v>
      </c>
      <c r="F61" s="45">
        <v>-0.31428571428571433</v>
      </c>
      <c r="G61" s="46">
        <v>0.64778826577827131</v>
      </c>
      <c r="H61" s="46">
        <v>0.41102928583661585</v>
      </c>
      <c r="I61" s="49">
        <v>-0.36548821960707556</v>
      </c>
    </row>
    <row r="62" spans="1:9" x14ac:dyDescent="0.25">
      <c r="A62" s="10" t="s">
        <v>97</v>
      </c>
      <c r="B62" s="38" t="s">
        <v>98</v>
      </c>
      <c r="C62" s="43">
        <v>2</v>
      </c>
      <c r="D62" s="11">
        <v>2</v>
      </c>
      <c r="E62" s="11">
        <v>1.6</v>
      </c>
      <c r="F62" s="45">
        <v>-0.19999999999999996</v>
      </c>
      <c r="G62" s="46">
        <v>6.5789473684210522</v>
      </c>
      <c r="H62" s="46">
        <v>7.2398190045248869</v>
      </c>
      <c r="I62" s="49">
        <v>0.10045248868778288</v>
      </c>
    </row>
    <row r="63" spans="1:9" x14ac:dyDescent="0.25">
      <c r="A63" s="7" t="s">
        <v>81</v>
      </c>
      <c r="B63" s="38" t="s">
        <v>82</v>
      </c>
      <c r="C63" s="43">
        <v>0</v>
      </c>
      <c r="D63" s="11">
        <v>0.25</v>
      </c>
      <c r="E63" s="11">
        <v>0</v>
      </c>
      <c r="F63" s="45">
        <v>-1</v>
      </c>
      <c r="G63" s="46">
        <v>0.93808630393996251</v>
      </c>
      <c r="H63" s="46">
        <v>0</v>
      </c>
      <c r="I63" s="49">
        <v>-1</v>
      </c>
    </row>
    <row r="64" spans="1:9" x14ac:dyDescent="0.25">
      <c r="A64" s="10" t="s">
        <v>105</v>
      </c>
      <c r="B64" s="39" t="s">
        <v>104</v>
      </c>
      <c r="C64" s="43">
        <v>2</v>
      </c>
      <c r="D64" s="11">
        <v>2.5</v>
      </c>
      <c r="E64" s="11">
        <v>3.6</v>
      </c>
      <c r="F64" s="45">
        <v>0.44000000000000006</v>
      </c>
      <c r="G64" s="46">
        <v>0.41135335252982314</v>
      </c>
      <c r="H64" s="46">
        <v>0.4950495049504951</v>
      </c>
      <c r="I64" s="49">
        <v>0.20346534653465354</v>
      </c>
    </row>
    <row r="65" spans="1:9" x14ac:dyDescent="0.25">
      <c r="A65" s="10" t="s">
        <v>14</v>
      </c>
      <c r="B65" s="38" t="s">
        <v>12</v>
      </c>
      <c r="C65" s="43">
        <v>8</v>
      </c>
      <c r="D65" s="11">
        <v>9.25</v>
      </c>
      <c r="E65" s="11">
        <v>8.1999999999999993</v>
      </c>
      <c r="F65" s="45">
        <v>-0.11351351351351359</v>
      </c>
      <c r="G65" s="46">
        <v>4.013885875461054</v>
      </c>
      <c r="H65" s="46">
        <v>3.3292732440113677</v>
      </c>
      <c r="I65" s="49">
        <v>-0.1705610604514381</v>
      </c>
    </row>
    <row r="66" spans="1:9" x14ac:dyDescent="0.25">
      <c r="A66" s="10" t="s">
        <v>103</v>
      </c>
      <c r="B66" s="38" t="s">
        <v>104</v>
      </c>
      <c r="C66" s="43">
        <v>0</v>
      </c>
      <c r="D66" s="11">
        <v>0.25</v>
      </c>
      <c r="E66" s="11">
        <v>0.6</v>
      </c>
      <c r="F66" s="45">
        <v>1.4</v>
      </c>
      <c r="G66" s="46">
        <v>0.19809825673534073</v>
      </c>
      <c r="H66" s="46">
        <v>0.4381161007667031</v>
      </c>
      <c r="I66" s="49">
        <v>1.2116100766703173</v>
      </c>
    </row>
    <row r="67" spans="1:9" x14ac:dyDescent="0.25">
      <c r="A67" s="8" t="s">
        <v>102</v>
      </c>
      <c r="B67" s="38" t="s">
        <v>101</v>
      </c>
      <c r="C67" s="43">
        <v>2</v>
      </c>
      <c r="D67" s="11">
        <v>1.25</v>
      </c>
      <c r="E67" s="11">
        <v>2.6</v>
      </c>
      <c r="F67" s="45">
        <v>1.08</v>
      </c>
      <c r="G67" s="46">
        <v>0.12915891713163877</v>
      </c>
      <c r="H67" s="46">
        <v>0.24395965282664792</v>
      </c>
      <c r="I67" s="49">
        <v>0.88883321604503884</v>
      </c>
    </row>
    <row r="68" spans="1:9" x14ac:dyDescent="0.25">
      <c r="A68" s="14" t="s">
        <v>63</v>
      </c>
      <c r="B68" s="38" t="s">
        <v>64</v>
      </c>
      <c r="C68" s="43">
        <v>0</v>
      </c>
      <c r="D68" s="11">
        <v>0</v>
      </c>
      <c r="E68" s="11">
        <v>0</v>
      </c>
      <c r="F68" s="45">
        <v>0</v>
      </c>
      <c r="G68" s="46">
        <v>0</v>
      </c>
      <c r="H68" s="46">
        <v>0</v>
      </c>
      <c r="I68" s="49" t="s">
        <v>147</v>
      </c>
    </row>
    <row r="69" spans="1:9" x14ac:dyDescent="0.25">
      <c r="A69" s="10" t="s">
        <v>106</v>
      </c>
      <c r="B69" s="38" t="s">
        <v>107</v>
      </c>
      <c r="C69" s="43">
        <v>0</v>
      </c>
      <c r="D69" s="11">
        <v>0</v>
      </c>
      <c r="E69" s="11">
        <v>0</v>
      </c>
      <c r="F69" s="45">
        <v>0</v>
      </c>
      <c r="G69" s="46">
        <v>0</v>
      </c>
      <c r="H69" s="46">
        <v>0</v>
      </c>
      <c r="I69" s="49" t="s">
        <v>147</v>
      </c>
    </row>
    <row r="70" spans="1:9" x14ac:dyDescent="0.25">
      <c r="A70" s="7" t="s">
        <v>78</v>
      </c>
      <c r="B70" s="38" t="s">
        <v>77</v>
      </c>
      <c r="C70" s="43">
        <v>0</v>
      </c>
      <c r="D70" s="11">
        <v>1.25</v>
      </c>
      <c r="E70" s="11">
        <v>0.4</v>
      </c>
      <c r="F70" s="45">
        <v>-0.67999999999999994</v>
      </c>
      <c r="G70" s="46">
        <v>2.2706630336058131</v>
      </c>
      <c r="H70" s="46">
        <v>0.84835630965005315</v>
      </c>
      <c r="I70" s="49">
        <v>-0.62638388123011668</v>
      </c>
    </row>
    <row r="71" spans="1:9" x14ac:dyDescent="0.25">
      <c r="A71" s="11" t="s">
        <v>21</v>
      </c>
      <c r="B71" s="39" t="s">
        <v>17</v>
      </c>
      <c r="C71" s="43">
        <v>2</v>
      </c>
      <c r="D71" s="11">
        <v>2</v>
      </c>
      <c r="E71" s="11">
        <v>5.2</v>
      </c>
      <c r="F71" s="45">
        <v>1.6</v>
      </c>
      <c r="G71" s="46">
        <v>1.5533980582524274</v>
      </c>
      <c r="H71" s="46">
        <v>2.4113146301878041</v>
      </c>
      <c r="I71" s="49">
        <v>0.55228379318339871</v>
      </c>
    </row>
    <row r="72" spans="1:9" x14ac:dyDescent="0.25">
      <c r="A72" s="10" t="s">
        <v>124</v>
      </c>
      <c r="B72" s="38" t="s">
        <v>125</v>
      </c>
      <c r="C72" s="43">
        <v>2</v>
      </c>
      <c r="D72" s="11">
        <v>0.5</v>
      </c>
      <c r="E72" s="11">
        <v>0.8</v>
      </c>
      <c r="F72" s="45">
        <v>0.60000000000000009</v>
      </c>
      <c r="G72" s="46">
        <v>0.37023324694557569</v>
      </c>
      <c r="H72" s="46">
        <v>0.59259259259259256</v>
      </c>
      <c r="I72" s="49">
        <v>0.60059259259259257</v>
      </c>
    </row>
    <row r="73" spans="1:9" x14ac:dyDescent="0.25">
      <c r="A73" s="10" t="s">
        <v>123</v>
      </c>
      <c r="B73" s="40" t="s">
        <v>117</v>
      </c>
      <c r="C73" s="43">
        <v>5</v>
      </c>
      <c r="D73" s="11">
        <v>2.5</v>
      </c>
      <c r="E73" s="11">
        <v>4.2</v>
      </c>
      <c r="F73" s="45">
        <v>0.68</v>
      </c>
      <c r="G73" s="46">
        <v>3.0543677458766036</v>
      </c>
      <c r="H73" s="46">
        <v>6.3878326996197723</v>
      </c>
      <c r="I73" s="49">
        <v>1.0913764258555134</v>
      </c>
    </row>
    <row r="74" spans="1:9" x14ac:dyDescent="0.25">
      <c r="A74" s="7" t="s">
        <v>22</v>
      </c>
      <c r="B74" s="38" t="s">
        <v>17</v>
      </c>
      <c r="C74" s="43">
        <v>6</v>
      </c>
      <c r="D74" s="11">
        <v>3.5</v>
      </c>
      <c r="E74" s="11">
        <v>2.4</v>
      </c>
      <c r="F74" s="45">
        <v>-0.31428571428571433</v>
      </c>
      <c r="G74" s="46">
        <v>1.0667479427003963</v>
      </c>
      <c r="H74" s="46">
        <v>0.78341765953974207</v>
      </c>
      <c r="I74" s="49">
        <v>-0.26560190258574468</v>
      </c>
    </row>
    <row r="75" spans="1:9" x14ac:dyDescent="0.25">
      <c r="A75" s="10" t="s">
        <v>23</v>
      </c>
      <c r="B75" s="39" t="s">
        <v>17</v>
      </c>
      <c r="C75" s="43">
        <v>1</v>
      </c>
      <c r="D75" s="11">
        <v>2</v>
      </c>
      <c r="E75" s="11">
        <v>2.6</v>
      </c>
      <c r="F75" s="45">
        <v>0.30000000000000004</v>
      </c>
      <c r="G75" s="46">
        <v>0.23046784973496195</v>
      </c>
      <c r="H75" s="46">
        <v>0.25656206828498124</v>
      </c>
      <c r="I75" s="49">
        <v>0.11322281428853367</v>
      </c>
    </row>
    <row r="76" spans="1:9" x14ac:dyDescent="0.25">
      <c r="A76" s="10" t="s">
        <v>24</v>
      </c>
      <c r="B76" s="38" t="s">
        <v>17</v>
      </c>
      <c r="C76" s="43">
        <v>4</v>
      </c>
      <c r="D76" s="11">
        <v>2.75</v>
      </c>
      <c r="E76" s="11">
        <v>4.4000000000000004</v>
      </c>
      <c r="F76" s="45">
        <v>0.60000000000000009</v>
      </c>
      <c r="G76" s="46">
        <v>1.3192612137203166</v>
      </c>
      <c r="H76" s="46">
        <v>2.1712311867752287</v>
      </c>
      <c r="I76" s="49">
        <v>0.6457932395756234</v>
      </c>
    </row>
    <row r="77" spans="1:9" x14ac:dyDescent="0.25">
      <c r="A77" s="10" t="s">
        <v>133</v>
      </c>
      <c r="B77" s="38" t="s">
        <v>131</v>
      </c>
      <c r="C77" s="43">
        <v>2</v>
      </c>
      <c r="D77" s="11">
        <v>1.75</v>
      </c>
      <c r="E77" s="11">
        <v>1.8</v>
      </c>
      <c r="F77" s="45">
        <v>2.8571428571428598E-2</v>
      </c>
      <c r="G77" s="46">
        <v>0.26020370232696449</v>
      </c>
      <c r="H77" s="46">
        <v>0.23591087811271297</v>
      </c>
      <c r="I77" s="49">
        <v>-9.3360793858827798E-2</v>
      </c>
    </row>
    <row r="78" spans="1:9" x14ac:dyDescent="0.25">
      <c r="A78" s="10" t="s">
        <v>110</v>
      </c>
      <c r="B78" s="38" t="s">
        <v>111</v>
      </c>
      <c r="C78" s="43">
        <v>1</v>
      </c>
      <c r="D78" s="11">
        <v>0.5</v>
      </c>
      <c r="E78" s="11">
        <v>0.4</v>
      </c>
      <c r="F78" s="45">
        <v>-0.19999999999999996</v>
      </c>
      <c r="G78" s="46">
        <v>2.8490028490028494</v>
      </c>
      <c r="H78" s="46">
        <v>1.639344262295082</v>
      </c>
      <c r="I78" s="49">
        <v>-0.42459016393442628</v>
      </c>
    </row>
    <row r="79" spans="1:9" x14ac:dyDescent="0.25">
      <c r="A79" s="10" t="s">
        <v>132</v>
      </c>
      <c r="B79" s="38" t="s">
        <v>131</v>
      </c>
      <c r="C79" s="43">
        <v>0</v>
      </c>
      <c r="D79" s="11">
        <v>0.25</v>
      </c>
      <c r="E79" s="11">
        <v>1.2</v>
      </c>
      <c r="F79" s="45">
        <v>3.8</v>
      </c>
      <c r="G79" s="46">
        <v>0.62656641604010022</v>
      </c>
      <c r="H79" s="46">
        <v>3.8961038961038961</v>
      </c>
      <c r="I79" s="49">
        <v>5.2181818181818187</v>
      </c>
    </row>
    <row r="80" spans="1:9" x14ac:dyDescent="0.25">
      <c r="A80" s="2" t="s">
        <v>69</v>
      </c>
      <c r="B80" s="40" t="s">
        <v>70</v>
      </c>
      <c r="C80" s="43">
        <v>0</v>
      </c>
      <c r="D80" s="11">
        <v>0.5</v>
      </c>
      <c r="E80" s="11">
        <v>1.4</v>
      </c>
      <c r="F80" s="45">
        <v>1.7999999999999998</v>
      </c>
      <c r="G80" s="46">
        <v>0.7178750897343863</v>
      </c>
      <c r="H80" s="46">
        <v>2.3489932885906035</v>
      </c>
      <c r="I80" s="49">
        <v>2.2721476510067102</v>
      </c>
    </row>
    <row r="81" spans="1:9" x14ac:dyDescent="0.25">
      <c r="A81" s="10" t="s">
        <v>15</v>
      </c>
      <c r="B81" s="39" t="s">
        <v>12</v>
      </c>
      <c r="C81" s="43">
        <v>6</v>
      </c>
      <c r="D81" s="11">
        <v>3.5</v>
      </c>
      <c r="E81" s="11">
        <v>3.6</v>
      </c>
      <c r="F81" s="45">
        <v>2.8571428571428598E-2</v>
      </c>
      <c r="G81" s="46">
        <v>1.0499475026248686</v>
      </c>
      <c r="H81" s="46">
        <v>1.2422360248447206</v>
      </c>
      <c r="I81" s="49">
        <v>0.18314108251996483</v>
      </c>
    </row>
    <row r="82" spans="1:9" x14ac:dyDescent="0.25">
      <c r="A82" s="10" t="s">
        <v>99</v>
      </c>
      <c r="B82" s="38" t="s">
        <v>98</v>
      </c>
      <c r="C82" s="43">
        <v>0</v>
      </c>
      <c r="D82" s="11">
        <v>0.75</v>
      </c>
      <c r="E82" s="11">
        <v>1.2</v>
      </c>
      <c r="F82" s="45">
        <v>0.6</v>
      </c>
      <c r="G82" s="46">
        <v>2.6595744680851063</v>
      </c>
      <c r="H82" s="46">
        <v>4.2402826855123674</v>
      </c>
      <c r="I82" s="49">
        <v>0.59434628975265014</v>
      </c>
    </row>
    <row r="83" spans="1:9" x14ac:dyDescent="0.25">
      <c r="A83" s="10" t="s">
        <v>126</v>
      </c>
      <c r="B83" s="38" t="s">
        <v>127</v>
      </c>
      <c r="C83" s="43">
        <v>0</v>
      </c>
      <c r="D83" s="11">
        <v>0.75</v>
      </c>
      <c r="E83" s="11">
        <v>1.6</v>
      </c>
      <c r="F83" s="45">
        <v>1.1333333333333335</v>
      </c>
      <c r="G83" s="46">
        <v>1.1691348402182384</v>
      </c>
      <c r="H83" s="46">
        <v>2.7633851468048363</v>
      </c>
      <c r="I83" s="49">
        <v>1.3636154289004034</v>
      </c>
    </row>
    <row r="84" spans="1:9" x14ac:dyDescent="0.25">
      <c r="A84" s="10" t="s">
        <v>33</v>
      </c>
      <c r="B84" s="38" t="s">
        <v>34</v>
      </c>
      <c r="C84" s="43">
        <v>1</v>
      </c>
      <c r="D84" s="11">
        <v>0.75</v>
      </c>
      <c r="E84" s="11">
        <v>1.6</v>
      </c>
      <c r="F84" s="45">
        <v>1.1333333333333335</v>
      </c>
      <c r="G84" s="46">
        <v>0.11970313622216902</v>
      </c>
      <c r="H84" s="46">
        <v>0.19130746696957018</v>
      </c>
      <c r="I84" s="49">
        <v>0.59818257906378935</v>
      </c>
    </row>
    <row r="85" spans="1:9" x14ac:dyDescent="0.25">
      <c r="A85" s="10" t="s">
        <v>52</v>
      </c>
      <c r="B85" s="39" t="s">
        <v>53</v>
      </c>
      <c r="C85" s="43">
        <v>1</v>
      </c>
      <c r="D85" s="11">
        <v>0.75</v>
      </c>
      <c r="E85" s="11">
        <v>1</v>
      </c>
      <c r="F85" s="45">
        <v>0.33333333333333331</v>
      </c>
      <c r="G85" s="46">
        <v>2.884615384615385</v>
      </c>
      <c r="H85" s="46">
        <v>3.1595576619273298</v>
      </c>
      <c r="I85" s="49">
        <v>9.5313322801474171E-2</v>
      </c>
    </row>
    <row r="86" spans="1:9" x14ac:dyDescent="0.25">
      <c r="A86" s="12" t="s">
        <v>35</v>
      </c>
      <c r="B86" s="38" t="s">
        <v>36</v>
      </c>
      <c r="C86" s="43">
        <v>0</v>
      </c>
      <c r="D86" s="11">
        <v>0</v>
      </c>
      <c r="E86" s="11">
        <v>0</v>
      </c>
      <c r="F86" s="45">
        <v>0</v>
      </c>
      <c r="G86" s="46">
        <v>0</v>
      </c>
      <c r="H86" s="46">
        <v>0</v>
      </c>
      <c r="I86" s="49" t="s">
        <v>147</v>
      </c>
    </row>
  </sheetData>
  <mergeCells count="6">
    <mergeCell ref="I1:I2"/>
    <mergeCell ref="A1:B1"/>
    <mergeCell ref="C1:C2"/>
    <mergeCell ref="D1:E1"/>
    <mergeCell ref="F1:F2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7A57-322F-834F-8BC3-5B3FBE409E51}">
  <dimension ref="A1:H77"/>
  <sheetViews>
    <sheetView tabSelected="1" workbookViewId="0">
      <selection activeCell="D3" sqref="D3"/>
    </sheetView>
  </sheetViews>
  <sheetFormatPr defaultColWidth="11" defaultRowHeight="15.75" x14ac:dyDescent="0.25"/>
  <cols>
    <col min="1" max="1" width="14.625" bestFit="1" customWidth="1"/>
  </cols>
  <sheetData>
    <row r="1" spans="1:8" x14ac:dyDescent="0.25">
      <c r="A1" s="57" t="s">
        <v>0</v>
      </c>
      <c r="B1" s="58" t="s">
        <v>1</v>
      </c>
      <c r="C1" s="59" t="s">
        <v>156</v>
      </c>
      <c r="D1" s="59" t="s">
        <v>157</v>
      </c>
      <c r="E1" s="59" t="s">
        <v>152</v>
      </c>
      <c r="F1" s="57" t="s">
        <v>158</v>
      </c>
    </row>
    <row r="2" spans="1:8" x14ac:dyDescent="0.25">
      <c r="A2" s="7" t="s">
        <v>79</v>
      </c>
      <c r="B2" s="38" t="s">
        <v>80</v>
      </c>
      <c r="C2" s="60">
        <v>0</v>
      </c>
      <c r="D2" s="60">
        <v>0.13333333333333333</v>
      </c>
      <c r="E2" s="69" t="s">
        <v>155</v>
      </c>
      <c r="F2" s="70">
        <v>0.32818358589795132</v>
      </c>
    </row>
    <row r="3" spans="1:8" x14ac:dyDescent="0.25">
      <c r="A3" s="7" t="s">
        <v>67</v>
      </c>
      <c r="B3" s="38" t="s">
        <v>68</v>
      </c>
      <c r="C3" s="60">
        <v>8.771929824561403E-2</v>
      </c>
      <c r="D3" s="60">
        <v>0.11842105263157895</v>
      </c>
      <c r="E3" s="69">
        <v>0.35000000000000014</v>
      </c>
      <c r="F3" s="70">
        <v>0.42825676181738853</v>
      </c>
    </row>
    <row r="4" spans="1:8" x14ac:dyDescent="0.25">
      <c r="A4" s="11" t="s">
        <v>21</v>
      </c>
      <c r="B4" s="39" t="s">
        <v>17</v>
      </c>
      <c r="C4" s="60">
        <v>5.1948051948051951E-2</v>
      </c>
      <c r="D4" s="60">
        <v>9.6296296296296297E-2</v>
      </c>
      <c r="E4" s="69">
        <v>0.85370370370370363</v>
      </c>
      <c r="F4" s="70">
        <v>1.0381736449238501</v>
      </c>
    </row>
    <row r="5" spans="1:8" x14ac:dyDescent="0.25">
      <c r="A5" s="10" t="s">
        <v>29</v>
      </c>
      <c r="B5" s="38" t="s">
        <v>27</v>
      </c>
      <c r="C5" s="60">
        <v>0</v>
      </c>
      <c r="D5" s="60">
        <v>8.3333333333333343E-2</v>
      </c>
      <c r="E5" s="69" t="s">
        <v>155</v>
      </c>
      <c r="F5" s="70">
        <v>0.18797063146853937</v>
      </c>
    </row>
    <row r="6" spans="1:8" x14ac:dyDescent="0.25">
      <c r="A6" s="10" t="s">
        <v>110</v>
      </c>
      <c r="B6" s="38" t="s">
        <v>111</v>
      </c>
      <c r="C6" s="60">
        <v>6.25E-2</v>
      </c>
      <c r="D6" s="60">
        <v>0.08</v>
      </c>
      <c r="E6" s="69">
        <v>0.28000000000000003</v>
      </c>
      <c r="F6" s="70">
        <v>0.48463465816294393</v>
      </c>
    </row>
    <row r="7" spans="1:8" x14ac:dyDescent="0.25">
      <c r="A7" s="10" t="s">
        <v>93</v>
      </c>
      <c r="B7" s="38" t="s">
        <v>92</v>
      </c>
      <c r="C7" s="60">
        <v>6.2328139321723187E-2</v>
      </c>
      <c r="D7" s="60">
        <v>7.9889807162534424E-2</v>
      </c>
      <c r="E7" s="69">
        <v>0.28176146491654497</v>
      </c>
      <c r="F7" s="70">
        <v>0.20666762984867795</v>
      </c>
    </row>
    <row r="8" spans="1:8" x14ac:dyDescent="0.25">
      <c r="A8" s="10" t="s">
        <v>23</v>
      </c>
      <c r="B8" s="39" t="s">
        <v>17</v>
      </c>
      <c r="C8" s="60">
        <v>6.2992125984251968E-2</v>
      </c>
      <c r="D8" s="60">
        <v>7.8787878787878796E-2</v>
      </c>
      <c r="E8" s="69">
        <v>0.2507575757575759</v>
      </c>
      <c r="F8" s="70">
        <v>0.29715596596604144</v>
      </c>
    </row>
    <row r="9" spans="1:8" x14ac:dyDescent="0.25">
      <c r="A9" s="10" t="s">
        <v>58</v>
      </c>
      <c r="B9" s="38" t="s">
        <v>57</v>
      </c>
      <c r="C9" s="60">
        <v>4.1666666666666664E-2</v>
      </c>
      <c r="D9" s="60">
        <v>7.2340425531914887E-2</v>
      </c>
      <c r="E9" s="69">
        <v>0.7361702127659574</v>
      </c>
      <c r="F9" s="70">
        <v>0.86990962150744078</v>
      </c>
    </row>
    <row r="10" spans="1:8" x14ac:dyDescent="0.25">
      <c r="A10" s="10" t="s">
        <v>133</v>
      </c>
      <c r="B10" s="38" t="s">
        <v>131</v>
      </c>
      <c r="C10" s="60">
        <v>7.3684210526315783E-2</v>
      </c>
      <c r="D10" s="60">
        <v>7.0866141732283464E-2</v>
      </c>
      <c r="E10" s="69">
        <v>-3.8245219347581474E-2</v>
      </c>
      <c r="F10" s="70">
        <v>0.24850976974741468</v>
      </c>
    </row>
    <row r="11" spans="1:8" x14ac:dyDescent="0.25">
      <c r="A11" s="10" t="s">
        <v>126</v>
      </c>
      <c r="B11" s="38" t="s">
        <v>127</v>
      </c>
      <c r="C11" s="60">
        <v>3.1578947368421054E-2</v>
      </c>
      <c r="D11" s="60">
        <v>6.7226890756302518E-2</v>
      </c>
      <c r="E11" s="69">
        <v>1.1288515406162463</v>
      </c>
      <c r="F11" s="70">
        <v>0.35539665376280649</v>
      </c>
      <c r="H11">
        <v>42</v>
      </c>
    </row>
    <row r="12" spans="1:8" x14ac:dyDescent="0.25">
      <c r="A12" s="10" t="s">
        <v>24</v>
      </c>
      <c r="B12" s="38" t="s">
        <v>17</v>
      </c>
      <c r="C12" s="60">
        <v>5.8510638297872342E-2</v>
      </c>
      <c r="D12" s="60">
        <v>6.6265060240963861E-2</v>
      </c>
      <c r="E12" s="69">
        <v>0.13253012048192778</v>
      </c>
      <c r="F12" s="70">
        <v>0.42815117317313739</v>
      </c>
    </row>
    <row r="13" spans="1:8" x14ac:dyDescent="0.25">
      <c r="A13" s="10" t="s">
        <v>39</v>
      </c>
      <c r="B13" s="39" t="s">
        <v>38</v>
      </c>
      <c r="C13" s="60">
        <v>3.9106145251396648E-2</v>
      </c>
      <c r="D13" s="60">
        <v>6.6176470588235295E-2</v>
      </c>
      <c r="E13" s="69">
        <v>0.6922268907563025</v>
      </c>
      <c r="F13" s="70">
        <v>0.79250257343196773</v>
      </c>
    </row>
    <row r="14" spans="1:8" x14ac:dyDescent="0.25">
      <c r="A14" s="10" t="s">
        <v>19</v>
      </c>
      <c r="B14" s="40" t="s">
        <v>17</v>
      </c>
      <c r="C14" s="60">
        <v>3.6958817317845831E-2</v>
      </c>
      <c r="D14" s="60">
        <v>6.2853107344632772E-2</v>
      </c>
      <c r="E14" s="69">
        <v>0.7006255044390638</v>
      </c>
      <c r="F14" s="70">
        <v>0.44870735477737717</v>
      </c>
    </row>
    <row r="15" spans="1:8" x14ac:dyDescent="0.25">
      <c r="A15" s="89" t="s">
        <v>163</v>
      </c>
      <c r="B15" s="90" t="s">
        <v>101</v>
      </c>
      <c r="C15" s="60">
        <v>4.065040650406504E-2</v>
      </c>
      <c r="D15" s="60">
        <v>6.1904761904761907E-2</v>
      </c>
      <c r="E15" s="94">
        <v>0.52285714285714291</v>
      </c>
      <c r="F15" s="91">
        <v>0.40277755401247006</v>
      </c>
    </row>
    <row r="16" spans="1:8" x14ac:dyDescent="0.25">
      <c r="A16" s="10" t="s">
        <v>33</v>
      </c>
      <c r="B16" s="38" t="s">
        <v>34</v>
      </c>
      <c r="C16" s="60">
        <v>3.5294117647058823E-2</v>
      </c>
      <c r="D16" s="60">
        <v>5.9259259259259262E-2</v>
      </c>
      <c r="E16" s="69">
        <v>0.67901234567901247</v>
      </c>
      <c r="F16" s="70">
        <v>0.23098575770691199</v>
      </c>
    </row>
    <row r="17" spans="1:6" x14ac:dyDescent="0.25">
      <c r="A17" s="10" t="s">
        <v>28</v>
      </c>
      <c r="B17" s="38" t="s">
        <v>27</v>
      </c>
      <c r="C17" s="60">
        <v>3.9735099337748346E-2</v>
      </c>
      <c r="D17" s="60">
        <v>5.7971014492753624E-2</v>
      </c>
      <c r="E17" s="69">
        <v>0.45893719806763278</v>
      </c>
      <c r="F17" s="70">
        <v>0.45353003686915744</v>
      </c>
    </row>
    <row r="18" spans="1:6" x14ac:dyDescent="0.25">
      <c r="A18" s="7" t="s">
        <v>11</v>
      </c>
      <c r="B18" s="38" t="s">
        <v>12</v>
      </c>
      <c r="C18" s="60">
        <v>7.857142857142857E-2</v>
      </c>
      <c r="D18" s="60">
        <v>5.5555555555555559E-2</v>
      </c>
      <c r="E18" s="69">
        <v>-0.29292929292929287</v>
      </c>
      <c r="F18" s="70">
        <v>0.44026697789539576</v>
      </c>
    </row>
    <row r="19" spans="1:6" x14ac:dyDescent="0.25">
      <c r="A19" s="2" t="s">
        <v>26</v>
      </c>
      <c r="B19" s="40" t="s">
        <v>27</v>
      </c>
      <c r="C19" s="60">
        <v>2.7272727272727271E-2</v>
      </c>
      <c r="D19" s="60">
        <v>5.4347826086956527E-2</v>
      </c>
      <c r="E19" s="69">
        <v>0.9927536231884061</v>
      </c>
      <c r="F19" s="70">
        <v>0.43024798202940229</v>
      </c>
    </row>
    <row r="20" spans="1:6" x14ac:dyDescent="0.25">
      <c r="A20" s="10" t="s">
        <v>59</v>
      </c>
      <c r="B20" s="38" t="s">
        <v>60</v>
      </c>
      <c r="C20" s="60">
        <v>9.1954022988505746E-2</v>
      </c>
      <c r="D20" s="60">
        <v>5.2631578947368418E-2</v>
      </c>
      <c r="E20" s="69">
        <v>-0.42763157894736842</v>
      </c>
      <c r="F20" s="70">
        <v>0.17534251699507344</v>
      </c>
    </row>
    <row r="21" spans="1:6" x14ac:dyDescent="0.25">
      <c r="A21" s="12" t="s">
        <v>46</v>
      </c>
      <c r="B21" s="38" t="s">
        <v>47</v>
      </c>
      <c r="C21" s="60">
        <v>0.33333333333333331</v>
      </c>
      <c r="D21" s="60">
        <v>0.05</v>
      </c>
      <c r="E21" s="69">
        <v>-0.85</v>
      </c>
      <c r="F21" s="70">
        <v>8.8456200470056257E-2</v>
      </c>
    </row>
    <row r="22" spans="1:6" x14ac:dyDescent="0.25">
      <c r="A22" s="10" t="s">
        <v>124</v>
      </c>
      <c r="B22" s="38" t="s">
        <v>125</v>
      </c>
      <c r="C22" s="60">
        <v>3.1746031746031744E-2</v>
      </c>
      <c r="D22" s="60">
        <v>4.8780487804878057E-2</v>
      </c>
      <c r="E22" s="69">
        <v>0.5365853658536589</v>
      </c>
      <c r="F22" s="70">
        <v>0.40454015415002575</v>
      </c>
    </row>
    <row r="23" spans="1:6" x14ac:dyDescent="0.25">
      <c r="A23" s="10" t="s">
        <v>161</v>
      </c>
      <c r="B23" s="38" t="s">
        <v>135</v>
      </c>
      <c r="C23" s="60">
        <v>8.3333333333333329E-2</v>
      </c>
      <c r="D23" s="60">
        <v>4.8780487804878057E-2</v>
      </c>
      <c r="E23" s="69">
        <v>-0.41463414634146328</v>
      </c>
      <c r="F23" s="70">
        <v>0.1568892009240774</v>
      </c>
    </row>
    <row r="24" spans="1:6" x14ac:dyDescent="0.25">
      <c r="A24" s="10" t="s">
        <v>108</v>
      </c>
      <c r="B24" s="38" t="s">
        <v>109</v>
      </c>
      <c r="C24" s="60">
        <v>7.6923076923076927E-2</v>
      </c>
      <c r="D24" s="60">
        <v>4.8275862068965517E-2</v>
      </c>
      <c r="E24" s="69">
        <v>-0.3724137931034483</v>
      </c>
      <c r="F24" s="70">
        <v>1.0352441475429959</v>
      </c>
    </row>
    <row r="25" spans="1:6" x14ac:dyDescent="0.25">
      <c r="A25" s="10" t="s">
        <v>15</v>
      </c>
      <c r="B25" s="39" t="s">
        <v>12</v>
      </c>
      <c r="C25" s="60">
        <v>6.5116279069767441E-2</v>
      </c>
      <c r="D25" s="60">
        <v>4.8000000000000001E-2</v>
      </c>
      <c r="E25" s="69">
        <v>-0.26285714285714284</v>
      </c>
      <c r="F25" s="70">
        <v>0.66483394110236127</v>
      </c>
    </row>
    <row r="26" spans="1:6" x14ac:dyDescent="0.25">
      <c r="A26" s="2" t="s">
        <v>18</v>
      </c>
      <c r="B26" s="40" t="s">
        <v>17</v>
      </c>
      <c r="C26" s="60">
        <v>0.05</v>
      </c>
      <c r="D26" s="60">
        <v>4.7619047619047616E-2</v>
      </c>
      <c r="E26" s="69">
        <v>-4.7619047619047727E-2</v>
      </c>
      <c r="F26" s="70">
        <v>0.34276126763399611</v>
      </c>
    </row>
    <row r="27" spans="1:6" x14ac:dyDescent="0.25">
      <c r="A27" s="10" t="s">
        <v>37</v>
      </c>
      <c r="B27" s="38" t="s">
        <v>38</v>
      </c>
      <c r="C27" s="60">
        <v>4.9411764705882349E-2</v>
      </c>
      <c r="D27" s="60">
        <v>4.5454545454545456E-2</v>
      </c>
      <c r="E27" s="69">
        <v>-8.0086580086579998E-2</v>
      </c>
      <c r="F27" s="70">
        <v>0.71872560965338339</v>
      </c>
    </row>
    <row r="28" spans="1:6" x14ac:dyDescent="0.25">
      <c r="A28" s="10" t="s">
        <v>87</v>
      </c>
      <c r="B28" s="39" t="s">
        <v>88</v>
      </c>
      <c r="C28" s="60">
        <v>3.6842105263157891E-2</v>
      </c>
      <c r="D28" s="60">
        <v>4.5238095238095237E-2</v>
      </c>
      <c r="E28" s="69">
        <v>0.22789115646258512</v>
      </c>
      <c r="F28" s="70">
        <v>0.67931285002488417</v>
      </c>
    </row>
    <row r="29" spans="1:6" x14ac:dyDescent="0.25">
      <c r="A29" s="10" t="s">
        <v>48</v>
      </c>
      <c r="B29" s="38" t="s">
        <v>49</v>
      </c>
      <c r="C29" s="60">
        <v>4.8543689320388349E-2</v>
      </c>
      <c r="D29" s="60">
        <v>4.3609022556390979E-2</v>
      </c>
      <c r="E29" s="69">
        <v>-0.10165413533834582</v>
      </c>
      <c r="F29" s="70">
        <v>0.21406108196066664</v>
      </c>
    </row>
    <row r="30" spans="1:6" x14ac:dyDescent="0.25">
      <c r="A30" s="2" t="s">
        <v>30</v>
      </c>
      <c r="B30" s="40" t="s">
        <v>27</v>
      </c>
      <c r="C30" s="60">
        <v>5.5555555555555552E-2</v>
      </c>
      <c r="D30" s="60">
        <v>4.3478260869565223E-2</v>
      </c>
      <c r="E30" s="69">
        <v>-0.21739130434782594</v>
      </c>
      <c r="F30" s="70">
        <v>0.24151585008145124</v>
      </c>
    </row>
    <row r="31" spans="1:6" x14ac:dyDescent="0.25">
      <c r="A31" s="10" t="s">
        <v>20</v>
      </c>
      <c r="B31" s="38" t="s">
        <v>17</v>
      </c>
      <c r="C31" s="60">
        <v>6.3063063063063057E-2</v>
      </c>
      <c r="D31" s="60">
        <v>4.1958041958041953E-2</v>
      </c>
      <c r="E31" s="69">
        <v>-0.33466533466533471</v>
      </c>
      <c r="F31" s="70">
        <v>0.28226965502414109</v>
      </c>
    </row>
    <row r="32" spans="1:6" x14ac:dyDescent="0.25">
      <c r="A32" s="10" t="s">
        <v>105</v>
      </c>
      <c r="B32" s="39" t="s">
        <v>104</v>
      </c>
      <c r="C32" s="60">
        <v>2.6315789473684209E-2</v>
      </c>
      <c r="D32" s="60">
        <v>3.7499999999999999E-2</v>
      </c>
      <c r="E32" s="69">
        <v>0.42500000000000004</v>
      </c>
      <c r="F32" s="70">
        <v>0.22798162924031581</v>
      </c>
    </row>
    <row r="33" spans="1:6" x14ac:dyDescent="0.25">
      <c r="A33" s="10" t="s">
        <v>162</v>
      </c>
      <c r="B33" s="38" t="s">
        <v>12</v>
      </c>
      <c r="C33" s="60">
        <v>5.9105431309904151E-2</v>
      </c>
      <c r="D33" s="60">
        <v>3.7205081669691463E-2</v>
      </c>
      <c r="E33" s="69">
        <v>-0.37053023985873362</v>
      </c>
      <c r="F33" s="70">
        <v>0.5021361607110052</v>
      </c>
    </row>
    <row r="34" spans="1:6" x14ac:dyDescent="0.25">
      <c r="A34" s="10" t="s">
        <v>122</v>
      </c>
      <c r="B34" s="40" t="s">
        <v>117</v>
      </c>
      <c r="C34" s="60">
        <v>2.442002442002442E-2</v>
      </c>
      <c r="D34" s="60">
        <v>3.6113499570077388E-2</v>
      </c>
      <c r="E34" s="69">
        <v>0.47884780739466903</v>
      </c>
      <c r="F34" s="70">
        <v>0.36357205387826208</v>
      </c>
    </row>
    <row r="35" spans="1:6" x14ac:dyDescent="0.25">
      <c r="A35" s="16" t="s">
        <v>138</v>
      </c>
      <c r="B35" s="41" t="s">
        <v>139</v>
      </c>
      <c r="C35" s="60">
        <v>0</v>
      </c>
      <c r="D35" s="60">
        <v>3.5714285714285719E-2</v>
      </c>
      <c r="E35" s="69" t="s">
        <v>155</v>
      </c>
      <c r="F35" s="70">
        <v>0.31451881766086071</v>
      </c>
    </row>
    <row r="36" spans="1:6" x14ac:dyDescent="0.25">
      <c r="A36" s="7" t="s">
        <v>16</v>
      </c>
      <c r="B36" s="38" t="s">
        <v>17</v>
      </c>
      <c r="C36" s="60">
        <v>8.5470085470085472E-2</v>
      </c>
      <c r="D36" s="60">
        <v>3.5714285714285712E-2</v>
      </c>
      <c r="E36" s="69">
        <v>-0.58214285714285718</v>
      </c>
      <c r="F36" s="70">
        <v>0.26662685039034167</v>
      </c>
    </row>
    <row r="37" spans="1:6" x14ac:dyDescent="0.25">
      <c r="A37" s="10" t="s">
        <v>89</v>
      </c>
      <c r="B37" s="38" t="s">
        <v>90</v>
      </c>
      <c r="C37" s="60">
        <v>0</v>
      </c>
      <c r="D37" s="60">
        <v>3.5573122529644272E-2</v>
      </c>
      <c r="E37" s="69" t="s">
        <v>155</v>
      </c>
      <c r="F37" s="70">
        <v>0.28356870586174326</v>
      </c>
    </row>
    <row r="38" spans="1:6" x14ac:dyDescent="0.25">
      <c r="A38" s="10" t="s">
        <v>54</v>
      </c>
      <c r="B38" s="38" t="s">
        <v>55</v>
      </c>
      <c r="C38" s="60">
        <v>1.1194029850746268E-2</v>
      </c>
      <c r="D38" s="60">
        <v>3.3653846153846152E-2</v>
      </c>
      <c r="E38" s="69">
        <v>2.0064102564102564</v>
      </c>
      <c r="F38" s="70">
        <v>0.45324810542291932</v>
      </c>
    </row>
    <row r="39" spans="1:6" x14ac:dyDescent="0.25">
      <c r="A39" s="7" t="s">
        <v>83</v>
      </c>
      <c r="B39" s="38" t="s">
        <v>84</v>
      </c>
      <c r="C39" s="60">
        <v>0</v>
      </c>
      <c r="D39" s="60">
        <v>3.3333333333333333E-2</v>
      </c>
      <c r="E39" s="69" t="s">
        <v>155</v>
      </c>
      <c r="F39" s="70">
        <v>0.17838730738630484</v>
      </c>
    </row>
    <row r="40" spans="1:6" x14ac:dyDescent="0.25">
      <c r="A40" s="7" t="s">
        <v>85</v>
      </c>
      <c r="B40" s="38" t="s">
        <v>86</v>
      </c>
      <c r="C40" s="60">
        <v>4.3956043956043959E-2</v>
      </c>
      <c r="D40" s="60">
        <v>3.3057851239669422E-2</v>
      </c>
      <c r="E40" s="69">
        <v>-0.2479338842975207</v>
      </c>
      <c r="F40" s="70">
        <v>0.2846332891440152</v>
      </c>
    </row>
    <row r="41" spans="1:6" x14ac:dyDescent="0.25">
      <c r="A41" s="10" t="s">
        <v>50</v>
      </c>
      <c r="B41" s="38" t="s">
        <v>51</v>
      </c>
      <c r="C41" s="60">
        <v>2.1874999999999999E-2</v>
      </c>
      <c r="D41" s="60">
        <v>3.2323232323232323E-2</v>
      </c>
      <c r="E41" s="69">
        <v>0.47763347763347774</v>
      </c>
      <c r="F41" s="70">
        <v>0.3700632692545654</v>
      </c>
    </row>
    <row r="42" spans="1:6" x14ac:dyDescent="0.25">
      <c r="A42" s="10" t="s">
        <v>159</v>
      </c>
      <c r="B42" s="40" t="s">
        <v>117</v>
      </c>
      <c r="C42" s="60">
        <v>1.9305019305019305E-2</v>
      </c>
      <c r="D42" s="60">
        <v>2.9885057471264367E-2</v>
      </c>
      <c r="E42" s="69">
        <v>0.54804597701149427</v>
      </c>
      <c r="F42" s="70">
        <v>0.27348321475732262</v>
      </c>
    </row>
    <row r="43" spans="1:6" x14ac:dyDescent="0.25">
      <c r="A43" s="10" t="s">
        <v>42</v>
      </c>
      <c r="B43" s="38" t="s">
        <v>43</v>
      </c>
      <c r="C43" s="60">
        <v>2.4691358024691357E-2</v>
      </c>
      <c r="D43" s="60">
        <v>2.9411764705882353E-2</v>
      </c>
      <c r="E43" s="69">
        <v>0.19117647058823534</v>
      </c>
      <c r="F43" s="70">
        <v>0.17191218496375801</v>
      </c>
    </row>
    <row r="44" spans="1:6" x14ac:dyDescent="0.25">
      <c r="A44" s="10" t="s">
        <v>108</v>
      </c>
      <c r="B44" s="38" t="s">
        <v>137</v>
      </c>
      <c r="C44" s="60">
        <v>0</v>
      </c>
      <c r="D44" s="60">
        <v>2.777777777777778E-2</v>
      </c>
      <c r="E44" s="69" t="s">
        <v>155</v>
      </c>
      <c r="F44" s="70">
        <v>0.41667708359375655</v>
      </c>
    </row>
    <row r="45" spans="1:6" x14ac:dyDescent="0.25">
      <c r="A45" s="12" t="s">
        <v>44</v>
      </c>
      <c r="B45" s="38" t="s">
        <v>45</v>
      </c>
      <c r="C45" s="60">
        <v>0</v>
      </c>
      <c r="D45" s="60">
        <v>2.7027027027027029E-2</v>
      </c>
      <c r="E45" s="69" t="s">
        <v>155</v>
      </c>
      <c r="F45" s="70">
        <v>0.18545237397583927</v>
      </c>
    </row>
    <row r="46" spans="1:6" x14ac:dyDescent="0.25">
      <c r="A46" s="10" t="s">
        <v>52</v>
      </c>
      <c r="B46" s="39" t="s">
        <v>53</v>
      </c>
      <c r="C46" s="60">
        <v>2.4E-2</v>
      </c>
      <c r="D46" s="60">
        <v>2.7027027027027029E-2</v>
      </c>
      <c r="E46" s="69">
        <v>0.12612612612612617</v>
      </c>
      <c r="F46" s="70">
        <v>0.25649220238055542</v>
      </c>
    </row>
    <row r="47" spans="1:6" x14ac:dyDescent="0.25">
      <c r="A47" s="10" t="s">
        <v>123</v>
      </c>
      <c r="B47" s="40" t="s">
        <v>117</v>
      </c>
      <c r="C47" s="60">
        <v>1.7391304347826087E-2</v>
      </c>
      <c r="D47" s="60">
        <v>2.6315789473684213E-2</v>
      </c>
      <c r="E47" s="69">
        <v>0.51315789473684226</v>
      </c>
      <c r="F47" s="70">
        <v>0.27850317540037151</v>
      </c>
    </row>
    <row r="48" spans="1:6" x14ac:dyDescent="0.25">
      <c r="A48" s="7" t="s">
        <v>22</v>
      </c>
      <c r="B48" s="38" t="s">
        <v>17</v>
      </c>
      <c r="C48" s="60">
        <v>4.7138047138047139E-2</v>
      </c>
      <c r="D48" s="60">
        <v>2.6315789473684209E-2</v>
      </c>
      <c r="E48" s="69">
        <v>-0.44172932330827069</v>
      </c>
      <c r="F48" s="70">
        <v>0.17026587441955299</v>
      </c>
    </row>
    <row r="49" spans="1:6" x14ac:dyDescent="0.25">
      <c r="A49" s="10" t="s">
        <v>99</v>
      </c>
      <c r="B49" s="38" t="s">
        <v>98</v>
      </c>
      <c r="C49" s="60">
        <v>1.5706806282722512E-2</v>
      </c>
      <c r="D49" s="60">
        <v>2.575107296137339E-2</v>
      </c>
      <c r="E49" s="69">
        <v>0.63948497854077258</v>
      </c>
      <c r="F49" s="70">
        <v>0.29833499240737443</v>
      </c>
    </row>
    <row r="50" spans="1:6" x14ac:dyDescent="0.25">
      <c r="A50" s="10" t="s">
        <v>76</v>
      </c>
      <c r="B50" s="39" t="s">
        <v>77</v>
      </c>
      <c r="C50" s="60">
        <v>1.6194331983805668E-2</v>
      </c>
      <c r="D50" s="60">
        <v>2.5345622119815669E-2</v>
      </c>
      <c r="E50" s="69">
        <v>0.56509216589861755</v>
      </c>
      <c r="F50" s="70">
        <v>0.25658915108412417</v>
      </c>
    </row>
    <row r="51" spans="1:6" x14ac:dyDescent="0.25">
      <c r="A51" s="10" t="s">
        <v>61</v>
      </c>
      <c r="B51" s="38" t="s">
        <v>62</v>
      </c>
      <c r="C51" s="60">
        <v>2.6315789473684209E-2</v>
      </c>
      <c r="D51" s="60">
        <v>2.3041474654377881E-2</v>
      </c>
      <c r="E51" s="69">
        <v>-0.12442396313364047</v>
      </c>
      <c r="F51" s="70">
        <v>0.16419487698848204</v>
      </c>
    </row>
    <row r="52" spans="1:6" x14ac:dyDescent="0.25">
      <c r="A52" s="10" t="s">
        <v>160</v>
      </c>
      <c r="B52" s="38" t="s">
        <v>95</v>
      </c>
      <c r="C52" s="60">
        <v>5.0761421319796954E-2</v>
      </c>
      <c r="D52" s="60">
        <v>2.2727272727272724E-2</v>
      </c>
      <c r="E52" s="69">
        <v>-0.55227272727272736</v>
      </c>
      <c r="F52" s="70">
        <v>0.15934586247086246</v>
      </c>
    </row>
    <row r="53" spans="1:6" x14ac:dyDescent="0.25">
      <c r="A53" s="2" t="s">
        <v>116</v>
      </c>
      <c r="B53" s="40" t="s">
        <v>117</v>
      </c>
      <c r="C53" s="60">
        <v>1.7543859649122806E-2</v>
      </c>
      <c r="D53" s="60">
        <v>2.2388059701492536E-2</v>
      </c>
      <c r="E53" s="69">
        <v>0.27611940298507465</v>
      </c>
      <c r="F53" s="70">
        <v>0.15172496108254746</v>
      </c>
    </row>
    <row r="54" spans="1:6" x14ac:dyDescent="0.25">
      <c r="A54" s="5" t="s">
        <v>72</v>
      </c>
      <c r="B54" s="38" t="s">
        <v>73</v>
      </c>
      <c r="C54" s="60">
        <v>1.2987012987012988E-2</v>
      </c>
      <c r="D54" s="60">
        <v>2.0547945205479451E-2</v>
      </c>
      <c r="E54" s="69">
        <v>0.58219178082191758</v>
      </c>
      <c r="F54" s="70">
        <v>0.36094741477429954</v>
      </c>
    </row>
    <row r="55" spans="1:6" x14ac:dyDescent="0.25">
      <c r="A55" s="10" t="s">
        <v>97</v>
      </c>
      <c r="B55" s="38" t="s">
        <v>98</v>
      </c>
      <c r="C55" s="60">
        <v>2.6666666666666668E-2</v>
      </c>
      <c r="D55" s="60">
        <v>1.8823529411764708E-2</v>
      </c>
      <c r="E55" s="69">
        <v>-0.29411764705882348</v>
      </c>
      <c r="F55" s="70">
        <v>0.24861034585739028</v>
      </c>
    </row>
    <row r="56" spans="1:6" x14ac:dyDescent="0.25">
      <c r="A56" s="2" t="s">
        <v>40</v>
      </c>
      <c r="B56" s="40" t="s">
        <v>41</v>
      </c>
      <c r="C56" s="60">
        <v>1.0810810810810811E-2</v>
      </c>
      <c r="D56" s="60">
        <v>1.8404907975460121E-2</v>
      </c>
      <c r="E56" s="69">
        <v>0.70245398773006107</v>
      </c>
      <c r="F56" s="70">
        <v>0.24548501907214026</v>
      </c>
    </row>
    <row r="57" spans="1:6" x14ac:dyDescent="0.25">
      <c r="A57" s="10" t="s">
        <v>134</v>
      </c>
      <c r="B57" s="38" t="s">
        <v>135</v>
      </c>
      <c r="C57" s="60">
        <v>1.8749999999999999E-2</v>
      </c>
      <c r="D57" s="60">
        <v>1.6025641025641028E-2</v>
      </c>
      <c r="E57" s="69">
        <v>-0.14529914529914517</v>
      </c>
      <c r="F57" s="70">
        <v>0.16819556434657706</v>
      </c>
    </row>
    <row r="58" spans="1:6" x14ac:dyDescent="0.25">
      <c r="A58" s="10" t="s">
        <v>114</v>
      </c>
      <c r="B58" s="38" t="s">
        <v>113</v>
      </c>
      <c r="C58" s="60">
        <v>6.0606060606060606E-3</v>
      </c>
      <c r="D58" s="60">
        <v>1.5929203539823009E-2</v>
      </c>
      <c r="E58" s="69">
        <v>1.6283185840707963</v>
      </c>
      <c r="F58" s="70">
        <v>0.27609826521324449</v>
      </c>
    </row>
    <row r="59" spans="1:6" x14ac:dyDescent="0.25">
      <c r="A59" s="10" t="s">
        <v>65</v>
      </c>
      <c r="B59" s="38" t="s">
        <v>66</v>
      </c>
      <c r="C59" s="60">
        <v>2.8503562945368172E-2</v>
      </c>
      <c r="D59" s="60">
        <v>1.5679442508710801E-2</v>
      </c>
      <c r="E59" s="69">
        <v>-0.44991289198606277</v>
      </c>
      <c r="F59" s="70">
        <v>0.26673052392987712</v>
      </c>
    </row>
    <row r="60" spans="1:6" x14ac:dyDescent="0.25">
      <c r="A60" s="8" t="s">
        <v>71</v>
      </c>
      <c r="B60" s="39" t="s">
        <v>70</v>
      </c>
      <c r="C60" s="60">
        <v>8.368200836820083E-3</v>
      </c>
      <c r="D60" s="60">
        <v>1.5384615384615384E-2</v>
      </c>
      <c r="E60" s="69">
        <v>0.83846153846153848</v>
      </c>
      <c r="F60" s="70">
        <v>0.24666884009322435</v>
      </c>
    </row>
    <row r="61" spans="1:6" x14ac:dyDescent="0.25">
      <c r="A61" s="5" t="s">
        <v>9</v>
      </c>
      <c r="B61" s="40" t="s">
        <v>10</v>
      </c>
      <c r="C61" s="93">
        <v>9.433962264150943E-3</v>
      </c>
      <c r="D61" s="93">
        <v>1.4285714285714287E-2</v>
      </c>
      <c r="E61" s="95">
        <v>0.51428571428571446</v>
      </c>
      <c r="F61" s="70">
        <v>0.20203673229829919</v>
      </c>
    </row>
    <row r="62" spans="1:6" x14ac:dyDescent="0.25">
      <c r="A62" s="7" t="s">
        <v>78</v>
      </c>
      <c r="B62" s="38" t="s">
        <v>77</v>
      </c>
      <c r="C62" s="60">
        <v>3.4965034965034968E-2</v>
      </c>
      <c r="D62" s="60">
        <v>1.3071895424836602E-2</v>
      </c>
      <c r="E62" s="69">
        <v>-0.6261437908496732</v>
      </c>
      <c r="F62" s="70">
        <v>8.6274800769916338E-2</v>
      </c>
    </row>
    <row r="63" spans="1:6" x14ac:dyDescent="0.25">
      <c r="A63" s="10" t="s">
        <v>94</v>
      </c>
      <c r="B63" s="39" t="s">
        <v>95</v>
      </c>
      <c r="C63" s="60">
        <v>1.1494252873563218E-2</v>
      </c>
      <c r="D63" s="60">
        <v>1.2987012987012986E-2</v>
      </c>
      <c r="E63" s="69">
        <v>0.1298701298701298</v>
      </c>
      <c r="F63" s="70">
        <v>0.15573243299222739</v>
      </c>
    </row>
    <row r="64" spans="1:6" x14ac:dyDescent="0.25">
      <c r="A64" s="11" t="s">
        <v>118</v>
      </c>
      <c r="B64" s="40" t="s">
        <v>117</v>
      </c>
      <c r="C64" s="60">
        <v>1.098901098901099E-2</v>
      </c>
      <c r="D64" s="60">
        <v>1.1714589989350373E-2</v>
      </c>
      <c r="E64" s="69">
        <v>6.6027689030883893E-2</v>
      </c>
      <c r="F64" s="70">
        <v>0.16533648454652486</v>
      </c>
    </row>
    <row r="65" spans="1:6" x14ac:dyDescent="0.25">
      <c r="A65" s="2" t="s">
        <v>3</v>
      </c>
      <c r="B65" s="40" t="s">
        <v>4</v>
      </c>
      <c r="C65" s="60">
        <v>7.9365079365079361E-2</v>
      </c>
      <c r="D65" s="60">
        <v>1.0526315789473684E-2</v>
      </c>
      <c r="E65" s="69">
        <v>-0.86736842105263146</v>
      </c>
      <c r="F65" s="70">
        <v>6.8135903873866824E-2</v>
      </c>
    </row>
    <row r="66" spans="1:6" x14ac:dyDescent="0.25">
      <c r="A66" s="10" t="s">
        <v>121</v>
      </c>
      <c r="B66" s="40" t="s">
        <v>117</v>
      </c>
      <c r="C66" s="60">
        <v>2.2058823529411766E-2</v>
      </c>
      <c r="D66" s="60">
        <v>8.3682008368200847E-3</v>
      </c>
      <c r="E66" s="69">
        <v>-0.62064156206415622</v>
      </c>
      <c r="F66" s="70">
        <v>9.1551134856423785E-2</v>
      </c>
    </row>
    <row r="67" spans="1:6" x14ac:dyDescent="0.25">
      <c r="A67" s="10" t="s">
        <v>120</v>
      </c>
      <c r="B67" s="40" t="s">
        <v>117</v>
      </c>
      <c r="C67" s="60">
        <v>4.3859649122807015E-3</v>
      </c>
      <c r="D67" s="60">
        <v>6.4935064935064939E-3</v>
      </c>
      <c r="E67" s="69">
        <v>0.48051948051948068</v>
      </c>
      <c r="F67" s="70">
        <v>5.88383601395999E-2</v>
      </c>
    </row>
    <row r="68" spans="1:6" x14ac:dyDescent="0.25">
      <c r="A68" s="10" t="s">
        <v>115</v>
      </c>
      <c r="B68" s="38" t="s">
        <v>113</v>
      </c>
      <c r="C68" s="60">
        <v>4.2194092827004216E-3</v>
      </c>
      <c r="D68" s="60">
        <v>2.7247956403269754E-3</v>
      </c>
      <c r="E68" s="69">
        <v>-0.35422343324250677</v>
      </c>
      <c r="F68" s="70">
        <v>3.0132498622944818E-2</v>
      </c>
    </row>
    <row r="69" spans="1:6" x14ac:dyDescent="0.25">
      <c r="A69" s="5" t="s">
        <v>31</v>
      </c>
      <c r="B69" s="40" t="s">
        <v>32</v>
      </c>
      <c r="C69" s="60">
        <v>0</v>
      </c>
      <c r="D69" s="60">
        <v>0</v>
      </c>
      <c r="E69" s="69" t="s">
        <v>155</v>
      </c>
      <c r="F69" s="70">
        <v>0</v>
      </c>
    </row>
    <row r="70" spans="1:6" x14ac:dyDescent="0.25">
      <c r="A70" s="10" t="s">
        <v>128</v>
      </c>
      <c r="B70" s="38" t="s">
        <v>129</v>
      </c>
      <c r="C70" s="60">
        <v>0</v>
      </c>
      <c r="D70" s="60">
        <v>0</v>
      </c>
      <c r="E70" s="69" t="s">
        <v>155</v>
      </c>
      <c r="F70" s="70">
        <v>0</v>
      </c>
    </row>
    <row r="71" spans="1:6" x14ac:dyDescent="0.25">
      <c r="A71" s="11" t="s">
        <v>25</v>
      </c>
      <c r="B71" s="39" t="s">
        <v>17</v>
      </c>
      <c r="C71" s="60">
        <v>0</v>
      </c>
      <c r="D71" s="60">
        <v>0</v>
      </c>
      <c r="E71" s="69" t="s">
        <v>155</v>
      </c>
      <c r="F71" s="70">
        <v>0</v>
      </c>
    </row>
    <row r="72" spans="1:6" x14ac:dyDescent="0.25">
      <c r="A72" s="10" t="s">
        <v>74</v>
      </c>
      <c r="B72" s="39" t="s">
        <v>75</v>
      </c>
      <c r="C72" s="60">
        <v>0</v>
      </c>
      <c r="D72" s="60">
        <v>0</v>
      </c>
      <c r="E72" s="69" t="s">
        <v>155</v>
      </c>
      <c r="F72" s="70">
        <v>0</v>
      </c>
    </row>
    <row r="73" spans="1:6" x14ac:dyDescent="0.25">
      <c r="A73" s="14" t="s">
        <v>163</v>
      </c>
      <c r="B73" s="38" t="s">
        <v>64</v>
      </c>
      <c r="C73" s="60">
        <v>0</v>
      </c>
      <c r="D73" s="60">
        <v>0</v>
      </c>
      <c r="E73" s="69" t="s">
        <v>155</v>
      </c>
      <c r="F73" s="70">
        <v>0</v>
      </c>
    </row>
    <row r="74" spans="1:6" x14ac:dyDescent="0.25">
      <c r="A74" s="10" t="s">
        <v>106</v>
      </c>
      <c r="B74" s="38" t="s">
        <v>107</v>
      </c>
      <c r="C74" s="60">
        <v>0</v>
      </c>
      <c r="D74" s="60">
        <v>0</v>
      </c>
      <c r="E74" s="69" t="s">
        <v>155</v>
      </c>
      <c r="F74" s="70">
        <v>0</v>
      </c>
    </row>
    <row r="75" spans="1:6" x14ac:dyDescent="0.25">
      <c r="A75" s="12" t="s">
        <v>35</v>
      </c>
      <c r="B75" s="38" t="s">
        <v>36</v>
      </c>
      <c r="C75" s="60">
        <v>0</v>
      </c>
      <c r="D75" s="60">
        <v>0</v>
      </c>
      <c r="E75" s="69" t="s">
        <v>155</v>
      </c>
      <c r="F75" s="70">
        <v>0</v>
      </c>
    </row>
    <row r="76" spans="1:6" x14ac:dyDescent="0.25">
      <c r="A76" s="5" t="s">
        <v>6</v>
      </c>
      <c r="B76" s="40" t="s">
        <v>7</v>
      </c>
      <c r="C76" s="60">
        <v>1.2195121951219513E-2</v>
      </c>
      <c r="D76" s="60">
        <v>0</v>
      </c>
      <c r="E76" s="69">
        <v>-1</v>
      </c>
      <c r="F76" s="70">
        <v>0</v>
      </c>
    </row>
    <row r="77" spans="1:6" x14ac:dyDescent="0.25">
      <c r="A77" s="7" t="s">
        <v>81</v>
      </c>
      <c r="B77" s="38" t="s">
        <v>82</v>
      </c>
      <c r="C77" s="60">
        <v>0.01</v>
      </c>
      <c r="D77" s="60">
        <v>0</v>
      </c>
      <c r="E77" s="69">
        <v>-1</v>
      </c>
      <c r="F77" s="70">
        <v>0</v>
      </c>
    </row>
  </sheetData>
  <autoFilter ref="A1:F86" xr:uid="{17A6A137-3121-4E2A-A8FA-7FD8CAFE6F00}">
    <sortState ref="A2:F78">
      <sortCondition descending="1" ref="D1:D8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Data.Work</vt:lpstr>
      <vt:lpstr>Total Fatalities Work</vt:lpstr>
      <vt:lpstr>3.6.5 Table</vt:lpstr>
      <vt:lpstr>3.6.6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2021-06-17T18:12:31Z</dcterms:created>
  <dcterms:modified xsi:type="dcterms:W3CDTF">2021-07-22T17:50:12Z</dcterms:modified>
</cp:coreProperties>
</file>