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47EE2837-E670-4AD1-B7D4-F8CEB14D7B09}" xr6:coauthVersionLast="36" xr6:coauthVersionMax="36" xr10:uidLastSave="{00000000-0000-0000-0000-000000000000}"/>
  <bookViews>
    <workbookView xWindow="0" yWindow="0" windowWidth="4080" windowHeight="8610" activeTab="4" xr2:uid="{FF0C9771-86E5-4CD7-A353-B9088E18C7B2}"/>
  </bookViews>
  <sheets>
    <sheet name="Compiled" sheetId="1" r:id="rId1"/>
    <sheet name="PedFatals" sheetId="3" r:id="rId2"/>
    <sheet name="PerPedCommuter" sheetId="6" r:id="rId3"/>
    <sheet name="PedPerCapita" sheetId="7" r:id="rId4"/>
    <sheet name="PedPercent" sheetId="5" r:id="rId5"/>
    <sheet name="Top 10" sheetId="2" r:id="rId6"/>
  </sheets>
  <definedNames>
    <definedName name="_xlnm._FilterDatabase" localSheetId="0" hidden="1">Compiled!$A$2:$S$78</definedName>
    <definedName name="_xlnm._FilterDatabase" localSheetId="1" hidden="1">PedFatals!$A$1:$L$86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7" i="7" l="1"/>
  <c r="U77" i="7"/>
  <c r="V76" i="7"/>
  <c r="U76" i="7"/>
  <c r="V75" i="7"/>
  <c r="U75" i="7"/>
  <c r="V74" i="7"/>
  <c r="U74" i="7"/>
  <c r="V73" i="7"/>
  <c r="U73" i="7"/>
  <c r="V72" i="7"/>
  <c r="U72" i="7"/>
  <c r="V71" i="7"/>
  <c r="U71" i="7"/>
  <c r="V70" i="7"/>
  <c r="U70" i="7"/>
  <c r="V69" i="7"/>
  <c r="U69" i="7"/>
  <c r="V68" i="7"/>
  <c r="U68" i="7"/>
  <c r="V67" i="7"/>
  <c r="U67" i="7"/>
  <c r="V66" i="7"/>
  <c r="U66" i="7"/>
  <c r="V65" i="7"/>
  <c r="U65" i="7"/>
  <c r="V64" i="7"/>
  <c r="U64" i="7"/>
  <c r="V63" i="7"/>
  <c r="U63" i="7"/>
  <c r="V62" i="7"/>
  <c r="U62" i="7"/>
  <c r="V61" i="7"/>
  <c r="U61" i="7"/>
  <c r="V60" i="7"/>
  <c r="U60" i="7"/>
  <c r="V59" i="7"/>
  <c r="U59" i="7"/>
  <c r="V58" i="7"/>
  <c r="U58" i="7"/>
  <c r="V57" i="7"/>
  <c r="U57" i="7"/>
  <c r="V56" i="7"/>
  <c r="U56" i="7"/>
  <c r="V55" i="7"/>
  <c r="U55" i="7"/>
  <c r="V54" i="7"/>
  <c r="U54" i="7"/>
  <c r="V53" i="7"/>
  <c r="U53" i="7"/>
  <c r="V52" i="7"/>
  <c r="U52" i="7"/>
  <c r="V51" i="7"/>
  <c r="U51" i="7"/>
  <c r="V50" i="7"/>
  <c r="U50" i="7"/>
  <c r="V49" i="7"/>
  <c r="U49" i="7"/>
  <c r="V48" i="7"/>
  <c r="U48" i="7"/>
  <c r="V47" i="7"/>
  <c r="U47" i="7"/>
  <c r="V46" i="7"/>
  <c r="U46" i="7"/>
  <c r="V45" i="7"/>
  <c r="U45" i="7"/>
  <c r="V44" i="7"/>
  <c r="U44" i="7"/>
  <c r="V43" i="7"/>
  <c r="U43" i="7"/>
  <c r="V42" i="7"/>
  <c r="U42" i="7"/>
  <c r="V41" i="7"/>
  <c r="U41" i="7"/>
  <c r="V40" i="7"/>
  <c r="U40" i="7"/>
  <c r="V39" i="7"/>
  <c r="U39" i="7"/>
  <c r="V38" i="7"/>
  <c r="U38" i="7"/>
  <c r="V37" i="7"/>
  <c r="U37" i="7"/>
  <c r="V36" i="7"/>
  <c r="U36" i="7"/>
  <c r="V35" i="7"/>
  <c r="U35" i="7"/>
  <c r="V34" i="7"/>
  <c r="U34" i="7"/>
  <c r="V33" i="7"/>
  <c r="U33" i="7"/>
  <c r="V32" i="7"/>
  <c r="U32" i="7"/>
  <c r="V31" i="7"/>
  <c r="U31" i="7"/>
  <c r="V30" i="7"/>
  <c r="U30" i="7"/>
  <c r="V29" i="7"/>
  <c r="U29" i="7"/>
  <c r="V28" i="7"/>
  <c r="U28" i="7"/>
  <c r="V27" i="7"/>
  <c r="U27" i="7"/>
  <c r="V26" i="7"/>
  <c r="U26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U6" i="7"/>
  <c r="V5" i="7"/>
  <c r="U5" i="7"/>
  <c r="V4" i="7"/>
  <c r="U4" i="7"/>
  <c r="V3" i="7"/>
  <c r="U3" i="7"/>
  <c r="V2" i="7"/>
  <c r="U2" i="7"/>
  <c r="N77" i="7"/>
  <c r="M77" i="7"/>
  <c r="N76" i="7"/>
  <c r="M76" i="7"/>
  <c r="N75" i="7"/>
  <c r="M75" i="7"/>
  <c r="N74" i="7"/>
  <c r="M74" i="7"/>
  <c r="N73" i="7"/>
  <c r="M73" i="7"/>
  <c r="N72" i="7"/>
  <c r="M72" i="7"/>
  <c r="N71" i="7"/>
  <c r="M71" i="7"/>
  <c r="N70" i="7"/>
  <c r="M70" i="7"/>
  <c r="N69" i="7"/>
  <c r="M69" i="7"/>
  <c r="N68" i="7"/>
  <c r="M68" i="7"/>
  <c r="N67" i="7"/>
  <c r="M67" i="7"/>
  <c r="N66" i="7"/>
  <c r="M66" i="7"/>
  <c r="N65" i="7"/>
  <c r="M65" i="7"/>
  <c r="N64" i="7"/>
  <c r="M64" i="7"/>
  <c r="N63" i="7"/>
  <c r="M63" i="7"/>
  <c r="N62" i="7"/>
  <c r="M62" i="7"/>
  <c r="N61" i="7"/>
  <c r="M61" i="7"/>
  <c r="N60" i="7"/>
  <c r="M60" i="7"/>
  <c r="N59" i="7"/>
  <c r="M59" i="7"/>
  <c r="N58" i="7"/>
  <c r="M58" i="7"/>
  <c r="N57" i="7"/>
  <c r="M57" i="7"/>
  <c r="N56" i="7"/>
  <c r="M56" i="7"/>
  <c r="N55" i="7"/>
  <c r="M55" i="7"/>
  <c r="N54" i="7"/>
  <c r="M54" i="7"/>
  <c r="N53" i="7"/>
  <c r="M53" i="7"/>
  <c r="N52" i="7"/>
  <c r="M52" i="7"/>
  <c r="N51" i="7"/>
  <c r="M51" i="7"/>
  <c r="N50" i="7"/>
  <c r="M50" i="7"/>
  <c r="N49" i="7"/>
  <c r="M49" i="7"/>
  <c r="N48" i="7"/>
  <c r="M48" i="7"/>
  <c r="N47" i="7"/>
  <c r="M47" i="7"/>
  <c r="N46" i="7"/>
  <c r="M46" i="7"/>
  <c r="N45" i="7"/>
  <c r="M45" i="7"/>
  <c r="N44" i="7"/>
  <c r="M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6" i="7"/>
  <c r="M36" i="7"/>
  <c r="N35" i="7"/>
  <c r="M35" i="7"/>
  <c r="N34" i="7"/>
  <c r="M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N5" i="7"/>
  <c r="M5" i="7"/>
  <c r="N4" i="7"/>
  <c r="M4" i="7"/>
  <c r="N3" i="7"/>
  <c r="M3" i="7"/>
  <c r="N2" i="7"/>
  <c r="M2" i="7"/>
  <c r="V77" i="6"/>
  <c r="U77" i="6"/>
  <c r="V76" i="6"/>
  <c r="U76" i="6"/>
  <c r="V75" i="6"/>
  <c r="U75" i="6"/>
  <c r="V74" i="6"/>
  <c r="U74" i="6"/>
  <c r="V73" i="6"/>
  <c r="U73" i="6"/>
  <c r="V72" i="6"/>
  <c r="U72" i="6"/>
  <c r="V71" i="6"/>
  <c r="U71" i="6"/>
  <c r="V70" i="6"/>
  <c r="U70" i="6"/>
  <c r="V69" i="6"/>
  <c r="U69" i="6"/>
  <c r="V68" i="6"/>
  <c r="U68" i="6"/>
  <c r="V67" i="6"/>
  <c r="U67" i="6"/>
  <c r="V66" i="6"/>
  <c r="U66" i="6"/>
  <c r="V65" i="6"/>
  <c r="U65" i="6"/>
  <c r="V64" i="6"/>
  <c r="U64" i="6"/>
  <c r="V63" i="6"/>
  <c r="U63" i="6"/>
  <c r="V62" i="6"/>
  <c r="U62" i="6"/>
  <c r="V61" i="6"/>
  <c r="U61" i="6"/>
  <c r="V60" i="6"/>
  <c r="U60" i="6"/>
  <c r="V59" i="6"/>
  <c r="U59" i="6"/>
  <c r="V58" i="6"/>
  <c r="U58" i="6"/>
  <c r="V57" i="6"/>
  <c r="U57" i="6"/>
  <c r="V56" i="6"/>
  <c r="U56" i="6"/>
  <c r="V55" i="6"/>
  <c r="U55" i="6"/>
  <c r="V54" i="6"/>
  <c r="U54" i="6"/>
  <c r="V53" i="6"/>
  <c r="U53" i="6"/>
  <c r="V52" i="6"/>
  <c r="U52" i="6"/>
  <c r="V51" i="6"/>
  <c r="U51" i="6"/>
  <c r="V50" i="6"/>
  <c r="U50" i="6"/>
  <c r="V49" i="6"/>
  <c r="U49" i="6"/>
  <c r="V48" i="6"/>
  <c r="U48" i="6"/>
  <c r="V47" i="6"/>
  <c r="U47" i="6"/>
  <c r="V46" i="6"/>
  <c r="U46" i="6"/>
  <c r="V45" i="6"/>
  <c r="U45" i="6"/>
  <c r="V44" i="6"/>
  <c r="U44" i="6"/>
  <c r="V43" i="6"/>
  <c r="U43" i="6"/>
  <c r="V42" i="6"/>
  <c r="U42" i="6"/>
  <c r="V41" i="6"/>
  <c r="U41" i="6"/>
  <c r="V40" i="6"/>
  <c r="U40" i="6"/>
  <c r="V39" i="6"/>
  <c r="U39" i="6"/>
  <c r="V38" i="6"/>
  <c r="U38" i="6"/>
  <c r="V37" i="6"/>
  <c r="U37" i="6"/>
  <c r="V36" i="6"/>
  <c r="U36" i="6"/>
  <c r="V35" i="6"/>
  <c r="U35" i="6"/>
  <c r="V34" i="6"/>
  <c r="U34" i="6"/>
  <c r="V33" i="6"/>
  <c r="U33" i="6"/>
  <c r="V32" i="6"/>
  <c r="U32" i="6"/>
  <c r="V31" i="6"/>
  <c r="U31" i="6"/>
  <c r="V30" i="6"/>
  <c r="U30" i="6"/>
  <c r="V29" i="6"/>
  <c r="U29" i="6"/>
  <c r="V28" i="6"/>
  <c r="U28" i="6"/>
  <c r="V27" i="6"/>
  <c r="U27" i="6"/>
  <c r="V26" i="6"/>
  <c r="U26" i="6"/>
  <c r="V25" i="6"/>
  <c r="U25" i="6"/>
  <c r="V24" i="6"/>
  <c r="U24" i="6"/>
  <c r="V23" i="6"/>
  <c r="U23" i="6"/>
  <c r="V22" i="6"/>
  <c r="U22" i="6"/>
  <c r="V21" i="6"/>
  <c r="U21" i="6"/>
  <c r="V20" i="6"/>
  <c r="U20" i="6"/>
  <c r="V19" i="6"/>
  <c r="U19" i="6"/>
  <c r="V18" i="6"/>
  <c r="U18" i="6"/>
  <c r="V17" i="6"/>
  <c r="U17" i="6"/>
  <c r="V16" i="6"/>
  <c r="U16" i="6"/>
  <c r="V15" i="6"/>
  <c r="U15" i="6"/>
  <c r="V14" i="6"/>
  <c r="U14" i="6"/>
  <c r="V13" i="6"/>
  <c r="U13" i="6"/>
  <c r="V12" i="6"/>
  <c r="U12" i="6"/>
  <c r="V11" i="6"/>
  <c r="U11" i="6"/>
  <c r="V10" i="6"/>
  <c r="U10" i="6"/>
  <c r="V9" i="6"/>
  <c r="U9" i="6"/>
  <c r="V8" i="6"/>
  <c r="U8" i="6"/>
  <c r="V7" i="6"/>
  <c r="U7" i="6"/>
  <c r="V6" i="6"/>
  <c r="U6" i="6"/>
  <c r="V5" i="6"/>
  <c r="U5" i="6"/>
  <c r="V4" i="6"/>
  <c r="U4" i="6"/>
  <c r="V3" i="6"/>
  <c r="U3" i="6"/>
  <c r="V2" i="6"/>
  <c r="U2" i="6"/>
  <c r="N73" i="6"/>
  <c r="N64" i="6"/>
  <c r="O77" i="6"/>
  <c r="N77" i="6"/>
  <c r="O76" i="6"/>
  <c r="N76" i="6"/>
  <c r="O75" i="6"/>
  <c r="N75" i="6"/>
  <c r="O74" i="6"/>
  <c r="N74" i="6"/>
  <c r="O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O10" i="6"/>
  <c r="N10" i="6"/>
  <c r="O9" i="6"/>
  <c r="N9" i="6"/>
  <c r="O8" i="6"/>
  <c r="N8" i="6"/>
  <c r="O7" i="6"/>
  <c r="N7" i="6"/>
  <c r="O6" i="6"/>
  <c r="N6" i="6"/>
  <c r="O5" i="6"/>
  <c r="N5" i="6"/>
  <c r="O4" i="6"/>
  <c r="N4" i="6"/>
  <c r="O3" i="6"/>
  <c r="N3" i="6"/>
  <c r="O2" i="6"/>
  <c r="N2" i="6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R77" i="3" l="1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S33" i="3"/>
  <c r="S32" i="3"/>
  <c r="S30" i="3"/>
  <c r="S29" i="3"/>
  <c r="S28" i="3"/>
  <c r="S26" i="3"/>
  <c r="S25" i="3"/>
  <c r="S24" i="3"/>
  <c r="S22" i="3"/>
  <c r="S21" i="3"/>
  <c r="S20" i="3"/>
  <c r="S18" i="3"/>
  <c r="S17" i="3"/>
  <c r="S16" i="3"/>
  <c r="S14" i="3"/>
  <c r="S13" i="3"/>
  <c r="S12" i="3"/>
  <c r="S10" i="3"/>
  <c r="S9" i="3"/>
  <c r="S8" i="3"/>
  <c r="S6" i="3"/>
  <c r="S5" i="3"/>
  <c r="S4" i="3"/>
  <c r="S2" i="3"/>
  <c r="S36" i="3" l="1"/>
  <c r="S38" i="3"/>
  <c r="S42" i="3"/>
  <c r="S46" i="3"/>
  <c r="S50" i="3"/>
  <c r="S54" i="3"/>
  <c r="S60" i="3"/>
  <c r="S74" i="3"/>
  <c r="S35" i="3"/>
  <c r="S37" i="3"/>
  <c r="S39" i="3"/>
  <c r="S41" i="3"/>
  <c r="S43" i="3"/>
  <c r="S45" i="3"/>
  <c r="S47" i="3"/>
  <c r="S49" i="3"/>
  <c r="S51" i="3"/>
  <c r="S53" i="3"/>
  <c r="S55" i="3"/>
  <c r="S57" i="3"/>
  <c r="S59" i="3"/>
  <c r="S61" i="3"/>
  <c r="S63" i="3"/>
  <c r="S65" i="3"/>
  <c r="S67" i="3"/>
  <c r="S69" i="3"/>
  <c r="S71" i="3"/>
  <c r="S73" i="3"/>
  <c r="S75" i="3"/>
  <c r="S77" i="3"/>
  <c r="S34" i="3"/>
  <c r="S40" i="3"/>
  <c r="S44" i="3"/>
  <c r="S48" i="3"/>
  <c r="S52" i="3"/>
  <c r="S56" i="3"/>
  <c r="S58" i="3"/>
  <c r="S62" i="3"/>
  <c r="S64" i="3"/>
  <c r="S66" i="3"/>
  <c r="S68" i="3"/>
  <c r="S70" i="3"/>
  <c r="S72" i="3"/>
  <c r="S76" i="3"/>
  <c r="S3" i="3"/>
  <c r="S7" i="3"/>
  <c r="S11" i="3"/>
  <c r="S15" i="3"/>
  <c r="S19" i="3"/>
  <c r="S23" i="3"/>
  <c r="S27" i="3"/>
  <c r="S31" i="3"/>
  <c r="N47" i="2" l="1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M47" i="2" l="1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S70" i="1" l="1"/>
  <c r="R70" i="1"/>
  <c r="S69" i="1"/>
  <c r="R69" i="1"/>
  <c r="S40" i="1"/>
  <c r="R40" i="1"/>
  <c r="S68" i="1"/>
  <c r="R68" i="1"/>
  <c r="S44" i="1"/>
  <c r="R44" i="1"/>
  <c r="S76" i="1"/>
  <c r="R76" i="1"/>
  <c r="S56" i="1"/>
  <c r="R56" i="1"/>
  <c r="S63" i="1"/>
  <c r="R63" i="1"/>
  <c r="S9" i="1"/>
  <c r="R9" i="1"/>
  <c r="S5" i="1"/>
  <c r="R5" i="1"/>
  <c r="S17" i="1"/>
  <c r="R17" i="1"/>
  <c r="S43" i="1"/>
  <c r="R43" i="1"/>
  <c r="S7" i="1"/>
  <c r="R7" i="1"/>
  <c r="S19" i="1"/>
  <c r="R19" i="1"/>
  <c r="S55" i="1"/>
  <c r="R55" i="1"/>
  <c r="S16" i="1"/>
  <c r="R16" i="1"/>
  <c r="S8" i="1"/>
  <c r="R8" i="1"/>
  <c r="S62" i="1"/>
  <c r="R62" i="1"/>
  <c r="S51" i="1"/>
  <c r="R51" i="1"/>
  <c r="S65" i="1"/>
  <c r="R65" i="1"/>
  <c r="S11" i="1"/>
  <c r="R11" i="1"/>
  <c r="S32" i="1"/>
  <c r="R32" i="1"/>
  <c r="S36" i="1"/>
  <c r="R36" i="1"/>
  <c r="S24" i="1"/>
  <c r="R24" i="1"/>
  <c r="S31" i="1"/>
  <c r="R31" i="1"/>
  <c r="S49" i="1"/>
  <c r="R49" i="1"/>
  <c r="S4" i="1"/>
  <c r="R4" i="1"/>
  <c r="S42" i="1"/>
  <c r="R42" i="1"/>
  <c r="S21" i="1"/>
  <c r="R21" i="1"/>
  <c r="S54" i="1"/>
  <c r="R54" i="1"/>
  <c r="S75" i="1"/>
  <c r="R75" i="1"/>
  <c r="S53" i="1"/>
  <c r="R53" i="1"/>
  <c r="S74" i="1"/>
  <c r="R74" i="1"/>
  <c r="S48" i="1"/>
  <c r="R48" i="1"/>
  <c r="S25" i="1"/>
  <c r="R25" i="1"/>
  <c r="S67" i="1"/>
  <c r="R67" i="1"/>
  <c r="S39" i="1"/>
  <c r="R39" i="1"/>
  <c r="S35" i="1"/>
  <c r="R35" i="1"/>
  <c r="S61" i="1"/>
  <c r="R61" i="1"/>
  <c r="S13" i="1"/>
  <c r="R13" i="1"/>
  <c r="S73" i="1"/>
  <c r="R73" i="1"/>
  <c r="S34" i="1"/>
  <c r="R34" i="1"/>
  <c r="S60" i="1"/>
  <c r="R60" i="1"/>
  <c r="S47" i="1"/>
  <c r="R47" i="1"/>
  <c r="S20" i="1"/>
  <c r="R20" i="1"/>
  <c r="S58" i="1"/>
  <c r="R58" i="1"/>
  <c r="S14" i="1"/>
  <c r="R14" i="1"/>
  <c r="S10" i="1"/>
  <c r="R10" i="1"/>
  <c r="S72" i="1"/>
  <c r="R72" i="1"/>
  <c r="S57" i="1"/>
  <c r="R57" i="1"/>
  <c r="S59" i="1"/>
  <c r="R59" i="1"/>
  <c r="S23" i="1"/>
  <c r="R23" i="1"/>
  <c r="S28" i="1"/>
  <c r="R28" i="1"/>
  <c r="S12" i="1"/>
  <c r="R12" i="1"/>
  <c r="S78" i="1"/>
  <c r="R78" i="1"/>
  <c r="S46" i="1"/>
  <c r="R46" i="1"/>
  <c r="S64" i="1"/>
  <c r="R64" i="1"/>
  <c r="S71" i="1"/>
  <c r="R71" i="1"/>
  <c r="S38" i="1"/>
  <c r="R38" i="1"/>
  <c r="S45" i="1"/>
  <c r="R45" i="1"/>
  <c r="S66" i="1"/>
  <c r="R66" i="1"/>
  <c r="S27" i="1"/>
  <c r="R27" i="1"/>
  <c r="S41" i="1"/>
  <c r="R41" i="1"/>
  <c r="S18" i="1"/>
  <c r="R18" i="1"/>
  <c r="S26" i="1"/>
  <c r="R26" i="1"/>
  <c r="S37" i="1"/>
  <c r="R37" i="1"/>
  <c r="S3" i="1"/>
  <c r="R3" i="1"/>
  <c r="S30" i="1"/>
  <c r="R30" i="1"/>
  <c r="S22" i="1"/>
  <c r="R22" i="1"/>
  <c r="S77" i="1"/>
  <c r="R77" i="1"/>
  <c r="S15" i="1"/>
  <c r="R15" i="1"/>
  <c r="S6" i="1"/>
  <c r="R6" i="1"/>
  <c r="S33" i="1"/>
  <c r="R33" i="1"/>
  <c r="S29" i="1"/>
  <c r="R29" i="1"/>
  <c r="S52" i="1"/>
  <c r="R52" i="1"/>
  <c r="S50" i="1"/>
  <c r="R50" i="1"/>
</calcChain>
</file>

<file path=xl/sharedStrings.xml><?xml version="1.0" encoding="utf-8"?>
<sst xmlns="http://schemas.openxmlformats.org/spreadsheetml/2006/main" count="2491" uniqueCount="266">
  <si>
    <t>Community</t>
  </si>
  <si>
    <t>State</t>
  </si>
  <si>
    <t>Albuquerque</t>
  </si>
  <si>
    <t>NM</t>
  </si>
  <si>
    <t>Anchorage</t>
  </si>
  <si>
    <t>AK</t>
  </si>
  <si>
    <t>Arlington</t>
  </si>
  <si>
    <t>TX</t>
  </si>
  <si>
    <t>Atlanta</t>
  </si>
  <si>
    <t>GA</t>
  </si>
  <si>
    <t>Austin</t>
  </si>
  <si>
    <t>Baltimore</t>
  </si>
  <si>
    <t>MD</t>
  </si>
  <si>
    <t>Boise</t>
  </si>
  <si>
    <t>ID</t>
  </si>
  <si>
    <t>Boston</t>
  </si>
  <si>
    <t>MA</t>
  </si>
  <si>
    <t>Boulder</t>
  </si>
  <si>
    <t>CO</t>
  </si>
  <si>
    <t>Bridgeport</t>
  </si>
  <si>
    <t>CT</t>
  </si>
  <si>
    <t>Burlington</t>
  </si>
  <si>
    <t>VT  </t>
  </si>
  <si>
    <t>Charleston</t>
  </si>
  <si>
    <t>SC </t>
  </si>
  <si>
    <t>WV</t>
  </si>
  <si>
    <t>Charlotte</t>
  </si>
  <si>
    <t>NC</t>
  </si>
  <si>
    <t>Cheyenne</t>
  </si>
  <si>
    <t>WY</t>
  </si>
  <si>
    <t>Chicago</t>
  </si>
  <si>
    <t>IL</t>
  </si>
  <si>
    <t>Cleveland</t>
  </si>
  <si>
    <t>OH</t>
  </si>
  <si>
    <t>Colorado Springs  </t>
  </si>
  <si>
    <t>Columbus</t>
  </si>
  <si>
    <t>Dallas</t>
  </si>
  <si>
    <t>Davis</t>
  </si>
  <si>
    <t>CA</t>
  </si>
  <si>
    <t>Denver</t>
  </si>
  <si>
    <t>Des Moines</t>
  </si>
  <si>
    <t>IA</t>
  </si>
  <si>
    <t xml:space="preserve">Detroit </t>
  </si>
  <si>
    <t>MI</t>
  </si>
  <si>
    <t>El Paso</t>
  </si>
  <si>
    <t>Fargo</t>
  </si>
  <si>
    <t>ND</t>
  </si>
  <si>
    <t>Fort Collins</t>
  </si>
  <si>
    <t>Fort Worth</t>
  </si>
  <si>
    <t>Fresno</t>
  </si>
  <si>
    <t>Honolulu</t>
  </si>
  <si>
    <t>HI</t>
  </si>
  <si>
    <t>Houston</t>
  </si>
  <si>
    <t>Indianapolis</t>
  </si>
  <si>
    <t>IN</t>
  </si>
  <si>
    <t>Jackson</t>
  </si>
  <si>
    <t>MS</t>
  </si>
  <si>
    <t>Jacksonville</t>
  </si>
  <si>
    <t>FL</t>
  </si>
  <si>
    <t>Kansas City</t>
  </si>
  <si>
    <t>MO</t>
  </si>
  <si>
    <t>Las Vegas</t>
  </si>
  <si>
    <t>NV</t>
  </si>
  <si>
    <t>Little Rock</t>
  </si>
  <si>
    <t>AR</t>
  </si>
  <si>
    <t>Long Beach</t>
  </si>
  <si>
    <t>Los Angeles</t>
  </si>
  <si>
    <t>Louisville</t>
  </si>
  <si>
    <t>KY</t>
  </si>
  <si>
    <t>Madison</t>
  </si>
  <si>
    <t>WI  </t>
  </si>
  <si>
    <t>Manchester</t>
  </si>
  <si>
    <t>NH</t>
  </si>
  <si>
    <t>Memphis</t>
  </si>
  <si>
    <t>TN </t>
  </si>
  <si>
    <t>Mesa</t>
  </si>
  <si>
    <t>AZ</t>
  </si>
  <si>
    <t>Miami</t>
  </si>
  <si>
    <t>Milwaukee</t>
  </si>
  <si>
    <t>Minneapolis</t>
  </si>
  <si>
    <t>MN</t>
  </si>
  <si>
    <t>Missoula</t>
  </si>
  <si>
    <t>MT</t>
  </si>
  <si>
    <t>Montgomery</t>
  </si>
  <si>
    <t>AL</t>
  </si>
  <si>
    <t>Nashville</t>
  </si>
  <si>
    <t>New Orleans</t>
  </si>
  <si>
    <t>LA</t>
  </si>
  <si>
    <t>New York City</t>
  </si>
  <si>
    <t>NY</t>
  </si>
  <si>
    <t>Newark</t>
  </si>
  <si>
    <t>NJ</t>
  </si>
  <si>
    <t>Oakland</t>
  </si>
  <si>
    <t>Oklahoma City</t>
  </si>
  <si>
    <t>OK</t>
  </si>
  <si>
    <t>Omaha</t>
  </si>
  <si>
    <t>NE</t>
  </si>
  <si>
    <t>Philadelphia</t>
  </si>
  <si>
    <t>PA</t>
  </si>
  <si>
    <t>Phoenix</t>
  </si>
  <si>
    <t>Portland</t>
  </si>
  <si>
    <t>OR</t>
  </si>
  <si>
    <t>ME</t>
  </si>
  <si>
    <t>Providence</t>
  </si>
  <si>
    <t>RI</t>
  </si>
  <si>
    <t>Raleigh</t>
  </si>
  <si>
    <t>Sacramento</t>
  </si>
  <si>
    <t>Salt Lake City</t>
  </si>
  <si>
    <t>UT </t>
  </si>
  <si>
    <t>San Antonio</t>
  </si>
  <si>
    <t>San Diego</t>
  </si>
  <si>
    <t>San Francisco</t>
  </si>
  <si>
    <t>San Jose</t>
  </si>
  <si>
    <t>Seattle</t>
  </si>
  <si>
    <t>WA </t>
  </si>
  <si>
    <t>Sioux Falls</t>
  </si>
  <si>
    <t>SD</t>
  </si>
  <si>
    <t>Tucson</t>
  </si>
  <si>
    <t>Tulsa</t>
  </si>
  <si>
    <t>Virginia Beach</t>
  </si>
  <si>
    <t>VA </t>
  </si>
  <si>
    <t>Washington</t>
  </si>
  <si>
    <t>DC</t>
  </si>
  <si>
    <t>Wichita</t>
  </si>
  <si>
    <t>KS</t>
  </si>
  <si>
    <t>Wilmington</t>
  </si>
  <si>
    <t>DE</t>
  </si>
  <si>
    <t>Pedestrian</t>
  </si>
  <si>
    <t>Bicyclist</t>
  </si>
  <si>
    <t>Total</t>
  </si>
  <si>
    <t>Pedestrian Fatalities as a % of All Traffic Fatalities (Avg. 2016-20)</t>
  </si>
  <si>
    <t>Bicyclist Fatalities as a % of All Traffic Fatalities (Avg. 2016-20)</t>
  </si>
  <si>
    <t>Cities2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</si>
  <si>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</si>
  <si>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</si>
  <si>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</si>
  <si>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</si>
  <si>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</si>
  <si>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</si>
  <si>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</si>
  <si>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</si>
  <si>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</si>
  <si>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</si>
  <si>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</si>
  <si>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</si>
  <si>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</si>
  <si>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</si>
  <si>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</si>
  <si>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New York City, NY</t>
  </si>
  <si>
    <t>Los Angeles, CA</t>
  </si>
  <si>
    <t>Phoenix, AZ</t>
  </si>
  <si>
    <t>Houston, TX</t>
  </si>
  <si>
    <t>San Antonio, TX</t>
  </si>
  <si>
    <t>Dallas, TX</t>
  </si>
  <si>
    <t>Chicago, IL</t>
  </si>
  <si>
    <t>Philadelphia, PA</t>
  </si>
  <si>
    <t>Detroit, MI</t>
  </si>
  <si>
    <t>San Diego, CA</t>
  </si>
  <si>
    <t>Memphis, TN</t>
  </si>
  <si>
    <t>Jacksonville, FL</t>
  </si>
  <si>
    <t>Year</t>
  </si>
  <si>
    <t>City Size</t>
  </si>
  <si>
    <t>lg</t>
  </si>
  <si>
    <t>Phoenix AZ</t>
  </si>
  <si>
    <t>Austin TX</t>
  </si>
  <si>
    <t>Columbus OH</t>
  </si>
  <si>
    <t>msc</t>
  </si>
  <si>
    <t>Portland OR</t>
  </si>
  <si>
    <t>Washington DC</t>
  </si>
  <si>
    <t>Madison WI</t>
  </si>
  <si>
    <t>NEW</t>
  </si>
  <si>
    <t>Portland, ME</t>
  </si>
  <si>
    <t>Average (2016-2020)</t>
  </si>
  <si>
    <t>Average (2011-2015)</t>
  </si>
  <si>
    <t>Difference</t>
  </si>
  <si>
    <t>Percentage Change</t>
  </si>
  <si>
    <t>All Traffic</t>
  </si>
  <si>
    <t>Average</t>
  </si>
  <si>
    <t>Average Number of Pedestrian Deaths</t>
  </si>
  <si>
    <t>Average Number of All Traffic Deaths</t>
  </si>
  <si>
    <t>Estimate!!Total:!!Walked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</si>
  <si>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</si>
  <si>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</si>
  <si>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</si>
  <si>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</si>
  <si>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</si>
  <si>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</si>
  <si>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Boise City city, Idaho</t>
  </si>
  <si>
    <t>Boston city, Massachusetts</t>
  </si>
  <si>
    <t>Boulder city, Colorado</t>
  </si>
  <si>
    <t>Bridgeport city, Connecticut</t>
  </si>
  <si>
    <t>Burlington city, Vermont</t>
  </si>
  <si>
    <t>Charleston city, South Carolina</t>
  </si>
  <si>
    <t>Charleston city, West Virginia</t>
  </si>
  <si>
    <t>Charlotte city, North Carolina</t>
  </si>
  <si>
    <t>Cheyenne city, Wyoming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</si>
  <si>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</si>
  <si>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</si>
  <si>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</si>
  <si>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</si>
  <si>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</si>
  <si>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</si>
  <si>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</si>
  <si>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Des Moines city, Iowa</t>
  </si>
  <si>
    <t>Detroit city, Michigan</t>
  </si>
  <si>
    <t>El Paso city, Texas</t>
  </si>
  <si>
    <t>Fargo city, North Dakota</t>
  </si>
  <si>
    <t>Fort Collins city, Colorado</t>
  </si>
  <si>
    <t>Fort Worth city, Texas</t>
  </si>
  <si>
    <t>Fresno city, California</t>
  </si>
  <si>
    <t>Urban Honolulu CDP, Hawaii</t>
  </si>
  <si>
    <t>Houston city, Texas</t>
  </si>
  <si>
    <t>Indianapolis city (balance), Indiana</t>
  </si>
  <si>
    <t>Jackson city, Mississippi</t>
  </si>
  <si>
    <t>Jacksonville city, Florida</t>
  </si>
  <si>
    <t>Kansas City city, Missouri</t>
  </si>
  <si>
    <t>Las Vegas city, Nevada</t>
  </si>
  <si>
    <t>Little Rock city, Arkansas</t>
  </si>
  <si>
    <t>Long Beach city, California</t>
  </si>
  <si>
    <t>Los Angeles city, California</t>
  </si>
  <si>
    <t>Louisville/Jefferson County metro government (balance), Kentucky</t>
  </si>
  <si>
    <t>Madison city, Wisconsin</t>
  </si>
  <si>
    <t>Manchester city, New Hampshire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</si>
  <si>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</si>
  <si>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</si>
  <si>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</si>
  <si>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</si>
  <si>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</si>
  <si>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</si>
  <si>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Montgomery city, Alabama</t>
  </si>
  <si>
    <t>Nashville-Davidson metropolitan government (balance), Tennessee</t>
  </si>
  <si>
    <t>New Orleans city, Louisiana</t>
  </si>
  <si>
    <t>New York city, New York</t>
  </si>
  <si>
    <t>Newark city, New Jersey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</si>
  <si>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</si>
  <si>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</si>
  <si>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</si>
  <si>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</si>
  <si>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</si>
  <si>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Portland city, Maine</t>
  </si>
  <si>
    <t>Portland city, Oregon</t>
  </si>
  <si>
    <t>Providence city, Rhode Island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</si>
  <si>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</si>
  <si>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</si>
  <si>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</si>
  <si>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</si>
  <si>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</si>
  <si>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</si>
  <si>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</si>
  <si>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</si>
  <si>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Sioux Falls city, South Dakota</t>
  </si>
  <si>
    <t>Tucson city, Arizona</t>
  </si>
  <si>
    <t>Tulsa city, Oklahoma</t>
  </si>
  <si>
    <t>Virginia Beach city, Virginia</t>
  </si>
  <si>
    <t>Washington city, District of Columbia</t>
  </si>
  <si>
    <t>Wichita city, Kansas</t>
  </si>
  <si>
    <t>Wilmington city, Delaware</t>
  </si>
  <si>
    <t>2020 B08006</t>
  </si>
  <si>
    <t>2015 B08006</t>
  </si>
  <si>
    <t>Portland city, ME</t>
  </si>
  <si>
    <t>Portland city, OR</t>
  </si>
  <si>
    <t>Increase or Decrease</t>
  </si>
  <si>
    <t>Percentage Change Over Time</t>
  </si>
  <si>
    <t>DP05 2020</t>
  </si>
  <si>
    <t>DP05 2015</t>
  </si>
  <si>
    <t>Estimate!!Total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</si>
</sst>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,##0"/>
    <numFmt numFmtId="169" formatCode="0.0%"/>
    <numFmt numFmtId="170" formatCode="###,###,###,##0.0"/>
    <numFmt numFmtId="173" formatCode="0.0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0A010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181818"/>
      <name val="Inherit"/>
    </font>
    <font>
      <b/>
      <sz val="10"/>
      <color rgb="FF1818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BFC9CA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1C1C1"/>
      </left>
      <right/>
      <top/>
      <bottom/>
      <diagonal/>
    </border>
    <border>
      <left/>
      <right style="medium">
        <color rgb="FFC1C1C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rgb="FF333333"/>
      </bottom>
      <diagonal/>
    </border>
  </borders>
  <cellStyleXfs count="7">
    <xf numFmtId="0" fontId="0" fillId="0" borderId="0"/>
    <xf numFmtId="0" fontId="3" fillId="0" borderId="0"/>
    <xf numFmtId="0" fontId="5" fillId="0" borderId="0" applyFill="0" applyProtection="0"/>
    <xf numFmtId="0" fontId="3" fillId="0" borderId="0"/>
    <xf numFmtId="0" fontId="5" fillId="0" borderId="0" applyFill="0" applyProtection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2" applyFont="1" applyFill="1" applyBorder="1" applyAlignment="1">
      <alignment wrapText="1"/>
    </xf>
    <xf numFmtId="0" fontId="6" fillId="0" borderId="1" xfId="3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4" applyFont="1" applyFill="1" applyBorder="1" applyAlignment="1" applyProtection="1">
      <alignment horizontal="left" vertical="top" wrapText="1"/>
    </xf>
    <xf numFmtId="3" fontId="4" fillId="0" borderId="1" xfId="0" quotePrefix="1" applyNumberFormat="1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1" fillId="0" borderId="0" xfId="0" applyFont="1"/>
    <xf numFmtId="0" fontId="8" fillId="2" borderId="2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4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5" applyFont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5" borderId="1" xfId="1" applyNumberFormat="1" applyFont="1" applyFill="1" applyBorder="1" applyAlignment="1"/>
    <xf numFmtId="0" fontId="3" fillId="5" borderId="5" xfId="1" applyNumberFormat="1" applyFont="1" applyFill="1" applyBorder="1" applyAlignment="1">
      <alignment horizontal="center" vertical="top" wrapText="1"/>
    </xf>
    <xf numFmtId="0" fontId="3" fillId="5" borderId="5" xfId="1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right"/>
    </xf>
    <xf numFmtId="0" fontId="3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center"/>
    </xf>
    <xf numFmtId="0" fontId="14" fillId="0" borderId="1" xfId="4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center" vertical="top" wrapText="1"/>
    </xf>
    <xf numFmtId="0" fontId="3" fillId="0" borderId="6" xfId="1" applyNumberFormat="1" applyFont="1" applyBorder="1" applyAlignment="1">
      <alignment horizontal="center"/>
    </xf>
    <xf numFmtId="0" fontId="4" fillId="7" borderId="1" xfId="1" applyFont="1" applyFill="1" applyBorder="1" applyAlignment="1">
      <alignment wrapText="1"/>
    </xf>
    <xf numFmtId="0" fontId="14" fillId="8" borderId="1" xfId="1" applyNumberFormat="1" applyFont="1" applyFill="1" applyBorder="1" applyAlignment="1"/>
    <xf numFmtId="0" fontId="14" fillId="7" borderId="1" xfId="1" applyNumberFormat="1" applyFont="1" applyFill="1" applyBorder="1" applyAlignment="1"/>
    <xf numFmtId="0" fontId="0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7" fillId="0" borderId="0" xfId="6" applyNumberFormat="1" applyAlignment="1">
      <alignment vertical="center" wrapText="1"/>
    </xf>
    <xf numFmtId="0" fontId="16" fillId="9" borderId="0" xfId="0" applyFont="1" applyFill="1" applyAlignment="1">
      <alignment horizontal="center" vertical="center" wrapText="1"/>
    </xf>
    <xf numFmtId="3" fontId="17" fillId="9" borderId="0" xfId="6" applyNumberFormat="1" applyFill="1" applyAlignment="1">
      <alignment vertical="center" wrapText="1"/>
    </xf>
    <xf numFmtId="9" fontId="0" fillId="0" borderId="0" xfId="5" applyFont="1"/>
    <xf numFmtId="169" fontId="0" fillId="0" borderId="0" xfId="5" applyNumberFormat="1" applyFo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/>
    </xf>
    <xf numFmtId="164" fontId="1" fillId="6" borderId="7" xfId="0" applyNumberFormat="1" applyFont="1" applyFill="1" applyBorder="1" applyAlignment="1">
      <alignment horizontal="right"/>
    </xf>
    <xf numFmtId="0" fontId="4" fillId="0" borderId="1" xfId="4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1" fillId="0" borderId="0" xfId="0" applyFont="1" applyAlignment="1"/>
    <xf numFmtId="0" fontId="4" fillId="0" borderId="1" xfId="1" applyFont="1" applyFill="1" applyBorder="1" applyAlignment="1"/>
    <xf numFmtId="0" fontId="1" fillId="0" borderId="1" xfId="0" applyFont="1" applyBorder="1" applyAlignment="1"/>
    <xf numFmtId="0" fontId="8" fillId="2" borderId="0" xfId="0" applyFont="1" applyFill="1" applyAlignment="1">
      <alignment vertical="top"/>
    </xf>
    <xf numFmtId="0" fontId="4" fillId="0" borderId="1" xfId="1" applyFont="1" applyBorder="1" applyAlignment="1"/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/>
    <xf numFmtId="0" fontId="6" fillId="0" borderId="1" xfId="3" applyFont="1" applyBorder="1" applyAlignment="1"/>
    <xf numFmtId="0" fontId="1" fillId="0" borderId="1" xfId="0" applyFont="1" applyFill="1" applyBorder="1" applyAlignment="1"/>
    <xf numFmtId="0" fontId="4" fillId="0" borderId="1" xfId="0" applyFont="1" applyBorder="1" applyAlignment="1"/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/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/>
    <xf numFmtId="0" fontId="1" fillId="3" borderId="1" xfId="0" applyFont="1" applyFill="1" applyBorder="1" applyAlignment="1"/>
    <xf numFmtId="0" fontId="8" fillId="3" borderId="0" xfId="0" applyFont="1" applyFill="1" applyAlignment="1">
      <alignment vertical="top"/>
    </xf>
    <xf numFmtId="0" fontId="1" fillId="3" borderId="0" xfId="0" applyFont="1" applyFill="1" applyAlignment="1"/>
    <xf numFmtId="0" fontId="4" fillId="3" borderId="1" xfId="4" applyFont="1" applyFill="1" applyBorder="1" applyAlignment="1" applyProtection="1">
      <alignment horizontal="left" vertical="top"/>
    </xf>
    <xf numFmtId="0" fontId="4" fillId="3" borderId="1" xfId="0" applyFont="1" applyFill="1" applyBorder="1" applyAlignment="1"/>
    <xf numFmtId="0" fontId="4" fillId="10" borderId="1" xfId="0" applyFont="1" applyFill="1" applyBorder="1" applyAlignment="1"/>
    <xf numFmtId="3" fontId="4" fillId="0" borderId="1" xfId="0" quotePrefix="1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/>
    <xf numFmtId="0" fontId="7" fillId="2" borderId="0" xfId="0" applyFont="1" applyFill="1" applyBorder="1" applyAlignment="1">
      <alignment horizontal="center" vertical="top"/>
    </xf>
    <xf numFmtId="9" fontId="8" fillId="2" borderId="0" xfId="5" applyFont="1" applyFill="1" applyAlignment="1">
      <alignment vertical="top"/>
    </xf>
    <xf numFmtId="170" fontId="8" fillId="2" borderId="0" xfId="0" applyNumberFormat="1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" fillId="0" borderId="0" xfId="0" applyFont="1" applyFill="1"/>
    <xf numFmtId="173" fontId="0" fillId="0" borderId="0" xfId="0" applyNumberFormat="1"/>
    <xf numFmtId="0" fontId="18" fillId="0" borderId="8" xfId="0" applyFont="1" applyBorder="1" applyAlignment="1">
      <alignment horizontal="left" wrapText="1" indent="1"/>
    </xf>
    <xf numFmtId="173" fontId="8" fillId="2" borderId="0" xfId="0" applyNumberFormat="1" applyFont="1" applyFill="1" applyAlignment="1">
      <alignment vertical="top"/>
    </xf>
    <xf numFmtId="0" fontId="19" fillId="0" borderId="8" xfId="0" applyFont="1" applyBorder="1" applyAlignment="1">
      <alignment horizontal="left" wrapText="1"/>
    </xf>
  </cellXfs>
  <cellStyles count="7">
    <cellStyle name="Hyperlink" xfId="6" builtinId="8"/>
    <cellStyle name="Normal" xfId="0" builtinId="0"/>
    <cellStyle name="Normal 2 2" xfId="4" xr:uid="{36F0FFA7-BDCB-405A-9C1E-FF42762A99DE}"/>
    <cellStyle name="Normal 2 3" xfId="1" xr:uid="{D13D29D3-CF1B-481A-ABD8-0E7025239D19}"/>
    <cellStyle name="Normal 2 3 3" xfId="2" xr:uid="{1F0A2DCA-0654-4FC7-86DD-E11DE25D290D}"/>
    <cellStyle name="Normal 5 4" xfId="3" xr:uid="{39BBA09A-F8B2-4E0A-BEB9-7AD28FABC9AC}"/>
    <cellStyle name="Percent" xfId="5" builtinId="5"/>
  </cellStyles>
  <dxfs count="7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dan.dot.gov/SASStoredProcess/guest" TargetMode="External"/><Relationship Id="rId13" Type="http://schemas.openxmlformats.org/officeDocument/2006/relationships/hyperlink" Target="https://cdan.dot.gov/SASStoredProcess/guest" TargetMode="External"/><Relationship Id="rId18" Type="http://schemas.openxmlformats.org/officeDocument/2006/relationships/hyperlink" Target="https://cdan.dot.gov/SASStoredProcess/guest" TargetMode="External"/><Relationship Id="rId26" Type="http://schemas.openxmlformats.org/officeDocument/2006/relationships/hyperlink" Target="https://cdan.dot.gov/SASStoredProcess/guest" TargetMode="External"/><Relationship Id="rId3" Type="http://schemas.openxmlformats.org/officeDocument/2006/relationships/hyperlink" Target="https://cdan.dot.gov/SASStoredProcess/guest" TargetMode="External"/><Relationship Id="rId21" Type="http://schemas.openxmlformats.org/officeDocument/2006/relationships/hyperlink" Target="https://cdan.dot.gov/SASStoredProcess/guest" TargetMode="External"/><Relationship Id="rId7" Type="http://schemas.openxmlformats.org/officeDocument/2006/relationships/hyperlink" Target="https://cdan.dot.gov/SASStoredProcess/guest" TargetMode="External"/><Relationship Id="rId12" Type="http://schemas.openxmlformats.org/officeDocument/2006/relationships/hyperlink" Target="https://cdan.dot.gov/SASStoredProcess/guest" TargetMode="External"/><Relationship Id="rId17" Type="http://schemas.openxmlformats.org/officeDocument/2006/relationships/hyperlink" Target="https://cdan.dot.gov/SASStoredProcess/guest" TargetMode="External"/><Relationship Id="rId25" Type="http://schemas.openxmlformats.org/officeDocument/2006/relationships/hyperlink" Target="https://cdan.dot.gov/SASStoredProcess/guest" TargetMode="External"/><Relationship Id="rId2" Type="http://schemas.openxmlformats.org/officeDocument/2006/relationships/hyperlink" Target="https://cdan.dot.gov/SASStoredProcess/guest" TargetMode="External"/><Relationship Id="rId16" Type="http://schemas.openxmlformats.org/officeDocument/2006/relationships/hyperlink" Target="https://cdan.dot.gov/SASStoredProcess/guest" TargetMode="External"/><Relationship Id="rId20" Type="http://schemas.openxmlformats.org/officeDocument/2006/relationships/hyperlink" Target="https://cdan.dot.gov/SASStoredProcess/guest" TargetMode="External"/><Relationship Id="rId29" Type="http://schemas.openxmlformats.org/officeDocument/2006/relationships/hyperlink" Target="https://cdan.dot.gov/SASStoredProcess/guest" TargetMode="External"/><Relationship Id="rId1" Type="http://schemas.openxmlformats.org/officeDocument/2006/relationships/hyperlink" Target="https://cdan.dot.gov/SASStoredProcess/guest" TargetMode="External"/><Relationship Id="rId6" Type="http://schemas.openxmlformats.org/officeDocument/2006/relationships/hyperlink" Target="https://cdan.dot.gov/SASStoredProcess/guest" TargetMode="External"/><Relationship Id="rId11" Type="http://schemas.openxmlformats.org/officeDocument/2006/relationships/hyperlink" Target="https://cdan.dot.gov/SASStoredProcess/guest" TargetMode="External"/><Relationship Id="rId24" Type="http://schemas.openxmlformats.org/officeDocument/2006/relationships/hyperlink" Target="https://cdan.dot.gov/SASStoredProcess/guest" TargetMode="External"/><Relationship Id="rId5" Type="http://schemas.openxmlformats.org/officeDocument/2006/relationships/hyperlink" Target="https://cdan.dot.gov/SASStoredProcess/guest" TargetMode="External"/><Relationship Id="rId15" Type="http://schemas.openxmlformats.org/officeDocument/2006/relationships/hyperlink" Target="https://cdan.dot.gov/SASStoredProcess/guest" TargetMode="External"/><Relationship Id="rId23" Type="http://schemas.openxmlformats.org/officeDocument/2006/relationships/hyperlink" Target="https://cdan.dot.gov/SASStoredProcess/guest" TargetMode="External"/><Relationship Id="rId28" Type="http://schemas.openxmlformats.org/officeDocument/2006/relationships/hyperlink" Target="https://cdan.dot.gov/SASStoredProcess/guest" TargetMode="External"/><Relationship Id="rId10" Type="http://schemas.openxmlformats.org/officeDocument/2006/relationships/hyperlink" Target="https://cdan.dot.gov/SASStoredProcess/guest" TargetMode="External"/><Relationship Id="rId19" Type="http://schemas.openxmlformats.org/officeDocument/2006/relationships/hyperlink" Target="https://cdan.dot.gov/SASStoredProcess/guest" TargetMode="External"/><Relationship Id="rId4" Type="http://schemas.openxmlformats.org/officeDocument/2006/relationships/hyperlink" Target="https://cdan.dot.gov/SASStoredProcess/guest" TargetMode="External"/><Relationship Id="rId9" Type="http://schemas.openxmlformats.org/officeDocument/2006/relationships/hyperlink" Target="https://cdan.dot.gov/SASStoredProcess/guest" TargetMode="External"/><Relationship Id="rId14" Type="http://schemas.openxmlformats.org/officeDocument/2006/relationships/hyperlink" Target="https://cdan.dot.gov/SASStoredProcess/guest" TargetMode="External"/><Relationship Id="rId22" Type="http://schemas.openxmlformats.org/officeDocument/2006/relationships/hyperlink" Target="https://cdan.dot.gov/SASStoredProcess/guest" TargetMode="External"/><Relationship Id="rId27" Type="http://schemas.openxmlformats.org/officeDocument/2006/relationships/hyperlink" Target="https://cdan.dot.gov/SASStoredProcess/guest" TargetMode="External"/><Relationship Id="rId30" Type="http://schemas.openxmlformats.org/officeDocument/2006/relationships/hyperlink" Target="https://cdan.dot.gov/SASStoredProcess/g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D3B3-7FBD-4298-AF6A-2E96AD0FF4A0}">
  <dimension ref="A1:S78"/>
  <sheetViews>
    <sheetView zoomScale="70" zoomScaleNormal="70" workbookViewId="0">
      <selection activeCell="S1" sqref="A1:S1048576"/>
    </sheetView>
  </sheetViews>
  <sheetFormatPr defaultRowHeight="15"/>
  <cols>
    <col min="1" max="1" width="16.7109375" style="1" customWidth="1"/>
    <col min="2" max="2" width="9.140625" style="2"/>
    <col min="3" max="17" width="10.7109375" customWidth="1"/>
    <col min="18" max="19" width="27.42578125" style="23" customWidth="1"/>
  </cols>
  <sheetData>
    <row r="1" spans="1:19">
      <c r="C1" s="25" t="s">
        <v>127</v>
      </c>
      <c r="D1" s="26"/>
      <c r="E1" s="26"/>
      <c r="F1" s="26"/>
      <c r="G1" s="26"/>
      <c r="H1" s="27" t="s">
        <v>128</v>
      </c>
      <c r="I1" s="27"/>
      <c r="J1" s="27"/>
      <c r="K1" s="27"/>
      <c r="L1" s="28"/>
      <c r="M1" s="18"/>
      <c r="N1" s="18"/>
      <c r="O1" s="18" t="s">
        <v>129</v>
      </c>
      <c r="P1" s="17"/>
      <c r="Q1" s="17"/>
    </row>
    <row r="2" spans="1:19" ht="25.5">
      <c r="A2" s="3" t="s">
        <v>0</v>
      </c>
      <c r="B2" s="4" t="s">
        <v>1</v>
      </c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16">
        <v>2016</v>
      </c>
      <c r="I2" s="16">
        <v>2017</v>
      </c>
      <c r="J2" s="16">
        <v>2018</v>
      </c>
      <c r="K2" s="16">
        <v>2019</v>
      </c>
      <c r="L2" s="16">
        <v>2020</v>
      </c>
      <c r="M2" s="16">
        <v>2016</v>
      </c>
      <c r="N2" s="16">
        <v>2017</v>
      </c>
      <c r="O2" s="16">
        <v>2018</v>
      </c>
      <c r="P2" s="16">
        <v>2019</v>
      </c>
      <c r="Q2" s="16">
        <v>2020</v>
      </c>
      <c r="R2" s="22" t="s">
        <v>130</v>
      </c>
      <c r="S2" s="22" t="s">
        <v>131</v>
      </c>
    </row>
    <row r="3" spans="1:19">
      <c r="A3" s="5" t="s">
        <v>66</v>
      </c>
      <c r="B3" s="8" t="s">
        <v>38</v>
      </c>
      <c r="C3" s="19">
        <v>135</v>
      </c>
      <c r="D3" s="19">
        <v>128</v>
      </c>
      <c r="E3" s="19">
        <v>123</v>
      </c>
      <c r="F3" s="19">
        <v>140</v>
      </c>
      <c r="G3" s="19">
        <v>116</v>
      </c>
      <c r="H3" s="19">
        <v>20</v>
      </c>
      <c r="I3" s="19">
        <v>17</v>
      </c>
      <c r="J3" s="19">
        <v>21</v>
      </c>
      <c r="K3" s="19">
        <v>15</v>
      </c>
      <c r="L3" s="19">
        <v>12</v>
      </c>
      <c r="M3" s="19">
        <v>329</v>
      </c>
      <c r="N3" s="19">
        <v>294</v>
      </c>
      <c r="O3" s="19">
        <v>285</v>
      </c>
      <c r="P3" s="19">
        <v>277</v>
      </c>
      <c r="Q3" s="19">
        <v>282</v>
      </c>
      <c r="R3" s="24">
        <f>SUM(C3:G3)/SUM(M3:Q3)</f>
        <v>0.43762781186094069</v>
      </c>
      <c r="S3" s="24">
        <f>SUM(H3:L3)/SUM(M3:Q3)</f>
        <v>5.7941376959781868E-2</v>
      </c>
    </row>
    <row r="4" spans="1:19">
      <c r="A4" s="5" t="s">
        <v>88</v>
      </c>
      <c r="B4" s="10" t="s">
        <v>89</v>
      </c>
      <c r="C4" s="19">
        <v>137</v>
      </c>
      <c r="D4" s="19">
        <v>95</v>
      </c>
      <c r="E4" s="19">
        <v>113</v>
      </c>
      <c r="F4" s="19">
        <v>118</v>
      </c>
      <c r="G4" s="19">
        <v>91</v>
      </c>
      <c r="H4" s="19">
        <v>19</v>
      </c>
      <c r="I4" s="19">
        <v>22</v>
      </c>
      <c r="J4" s="19">
        <v>9</v>
      </c>
      <c r="K4" s="19">
        <v>24</v>
      </c>
      <c r="L4" s="19">
        <v>17</v>
      </c>
      <c r="M4" s="19">
        <v>230</v>
      </c>
      <c r="N4" s="19">
        <v>207</v>
      </c>
      <c r="O4" s="19">
        <v>197</v>
      </c>
      <c r="P4" s="19">
        <v>214</v>
      </c>
      <c r="Q4" s="19">
        <v>236</v>
      </c>
      <c r="R4" s="24">
        <f>SUM(C4:G4)/SUM(M4:Q4)</f>
        <v>0.51107011070110697</v>
      </c>
      <c r="S4" s="24">
        <f>SUM(H4:L4)/SUM(M4:Q4)</f>
        <v>8.3948339483394835E-2</v>
      </c>
    </row>
    <row r="5" spans="1:19">
      <c r="A5" s="5" t="s">
        <v>52</v>
      </c>
      <c r="B5" s="8" t="s">
        <v>7</v>
      </c>
      <c r="C5" s="19">
        <v>79</v>
      </c>
      <c r="D5" s="19">
        <v>73</v>
      </c>
      <c r="E5" s="19">
        <v>63</v>
      </c>
      <c r="F5" s="19">
        <v>81</v>
      </c>
      <c r="G5" s="19">
        <v>76</v>
      </c>
      <c r="H5" s="19">
        <v>7</v>
      </c>
      <c r="I5" s="19">
        <v>6</v>
      </c>
      <c r="J5" s="19">
        <v>8</v>
      </c>
      <c r="K5" s="19">
        <v>16</v>
      </c>
      <c r="L5" s="19">
        <v>10</v>
      </c>
      <c r="M5" s="19">
        <v>248</v>
      </c>
      <c r="N5" s="19">
        <v>246</v>
      </c>
      <c r="O5" s="19">
        <v>203</v>
      </c>
      <c r="P5" s="19">
        <v>256</v>
      </c>
      <c r="Q5" s="19">
        <v>266</v>
      </c>
      <c r="R5" s="24">
        <f>SUM(C5:G5)/SUM(M5:Q5)</f>
        <v>0.30516817063166529</v>
      </c>
      <c r="S5" s="24">
        <f>SUM(H5:L5)/SUM(M5:Q5)</f>
        <v>3.8556193601312551E-2</v>
      </c>
    </row>
    <row r="6" spans="1:19">
      <c r="A6" s="9" t="s">
        <v>99</v>
      </c>
      <c r="B6" s="10" t="s">
        <v>76</v>
      </c>
      <c r="C6" s="19">
        <v>88</v>
      </c>
      <c r="D6" s="19">
        <v>94</v>
      </c>
      <c r="E6" s="19">
        <v>108</v>
      </c>
      <c r="F6" s="19">
        <v>80</v>
      </c>
      <c r="G6" s="19">
        <v>73</v>
      </c>
      <c r="H6" s="19">
        <v>8</v>
      </c>
      <c r="I6" s="19">
        <v>13</v>
      </c>
      <c r="J6" s="19">
        <v>3</v>
      </c>
      <c r="K6" s="19">
        <v>7</v>
      </c>
      <c r="L6" s="19">
        <v>5</v>
      </c>
      <c r="M6" s="19">
        <v>221</v>
      </c>
      <c r="N6" s="19">
        <v>243</v>
      </c>
      <c r="O6" s="19">
        <v>243</v>
      </c>
      <c r="P6" s="19">
        <v>200</v>
      </c>
      <c r="Q6" s="19">
        <v>224</v>
      </c>
      <c r="R6" s="24">
        <f>SUM(C6:G6)/SUM(M6:Q6)</f>
        <v>0.39168877099911581</v>
      </c>
      <c r="S6" s="24">
        <f>SUM(H6:L6)/SUM(M6:Q6)</f>
        <v>3.1830238726790451E-2</v>
      </c>
    </row>
    <row r="7" spans="1:19">
      <c r="A7" s="13" t="s">
        <v>36</v>
      </c>
      <c r="B7" s="8" t="s">
        <v>7</v>
      </c>
      <c r="C7" s="19">
        <v>57</v>
      </c>
      <c r="D7" s="19">
        <v>52</v>
      </c>
      <c r="E7" s="19">
        <v>55</v>
      </c>
      <c r="F7" s="19">
        <v>59</v>
      </c>
      <c r="G7" s="19">
        <v>66</v>
      </c>
      <c r="H7" s="19">
        <v>0</v>
      </c>
      <c r="I7" s="19">
        <v>1</v>
      </c>
      <c r="J7" s="19">
        <v>6</v>
      </c>
      <c r="K7" s="19">
        <v>3</v>
      </c>
      <c r="L7" s="19">
        <v>3</v>
      </c>
      <c r="M7" s="19">
        <v>190</v>
      </c>
      <c r="N7" s="19">
        <v>194</v>
      </c>
      <c r="O7" s="19">
        <v>199</v>
      </c>
      <c r="P7" s="19">
        <v>182</v>
      </c>
      <c r="Q7" s="19">
        <v>222</v>
      </c>
      <c r="R7" s="24">
        <f>SUM(C7:G7)/SUM(M7:Q7)</f>
        <v>0.29280648429584599</v>
      </c>
      <c r="S7" s="24">
        <f>SUM(H7:L7)/SUM(M7:Q7)</f>
        <v>1.3171225937183385E-2</v>
      </c>
    </row>
    <row r="8" spans="1:19">
      <c r="A8" s="5" t="s">
        <v>73</v>
      </c>
      <c r="B8" s="10" t="s">
        <v>74</v>
      </c>
      <c r="C8" s="19">
        <v>28</v>
      </c>
      <c r="D8" s="19">
        <v>35</v>
      </c>
      <c r="E8" s="19">
        <v>30</v>
      </c>
      <c r="F8" s="19">
        <v>36</v>
      </c>
      <c r="G8" s="19">
        <v>63</v>
      </c>
      <c r="H8" s="19">
        <v>2</v>
      </c>
      <c r="I8" s="19">
        <v>2</v>
      </c>
      <c r="J8" s="19">
        <v>2</v>
      </c>
      <c r="K8" s="19">
        <v>0</v>
      </c>
      <c r="L8" s="19">
        <v>4</v>
      </c>
      <c r="M8" s="19">
        <v>119</v>
      </c>
      <c r="N8" s="19">
        <v>97</v>
      </c>
      <c r="O8" s="19">
        <v>117</v>
      </c>
      <c r="P8" s="19">
        <v>131</v>
      </c>
      <c r="Q8" s="19">
        <v>223</v>
      </c>
      <c r="R8" s="24">
        <f>SUM(C8:G8)/SUM(M8:Q8)</f>
        <v>0.27947598253275108</v>
      </c>
      <c r="S8" s="24">
        <f>SUM(H8:L8)/SUM(M8:Q8)</f>
        <v>1.4556040756914119E-2</v>
      </c>
    </row>
    <row r="9" spans="1:19">
      <c r="A9" s="5" t="s">
        <v>109</v>
      </c>
      <c r="B9" s="8" t="s">
        <v>7</v>
      </c>
      <c r="C9" s="19">
        <v>64</v>
      </c>
      <c r="D9" s="19">
        <v>45</v>
      </c>
      <c r="E9" s="19">
        <v>46</v>
      </c>
      <c r="F9" s="19">
        <v>59</v>
      </c>
      <c r="G9" s="19">
        <v>59</v>
      </c>
      <c r="H9" s="19">
        <v>5</v>
      </c>
      <c r="I9" s="19">
        <v>3</v>
      </c>
      <c r="J9" s="19">
        <v>4</v>
      </c>
      <c r="K9" s="19">
        <v>5</v>
      </c>
      <c r="L9" s="19">
        <v>1</v>
      </c>
      <c r="M9" s="19">
        <v>198</v>
      </c>
      <c r="N9" s="19">
        <v>146</v>
      </c>
      <c r="O9" s="19">
        <v>148</v>
      </c>
      <c r="P9" s="19">
        <v>152</v>
      </c>
      <c r="Q9" s="19">
        <v>157</v>
      </c>
      <c r="R9" s="24">
        <f>SUM(C9:G9)/SUM(M9:Q9)</f>
        <v>0.34082397003745318</v>
      </c>
      <c r="S9" s="24">
        <f>SUM(H9:L9)/SUM(M9:Q9)</f>
        <v>2.247191011235955E-2</v>
      </c>
    </row>
    <row r="10" spans="1:19">
      <c r="A10" s="5" t="s">
        <v>30</v>
      </c>
      <c r="B10" s="10" t="s">
        <v>31</v>
      </c>
      <c r="C10" s="19">
        <v>40</v>
      </c>
      <c r="D10" s="19">
        <v>42</v>
      </c>
      <c r="E10" s="19">
        <v>47</v>
      </c>
      <c r="F10" s="19">
        <v>51</v>
      </c>
      <c r="G10" s="19">
        <v>54</v>
      </c>
      <c r="H10" s="19">
        <v>5</v>
      </c>
      <c r="I10" s="19">
        <v>6</v>
      </c>
      <c r="J10" s="19">
        <v>6</v>
      </c>
      <c r="K10" s="19">
        <v>5</v>
      </c>
      <c r="L10" s="19">
        <v>8</v>
      </c>
      <c r="M10" s="19">
        <v>121</v>
      </c>
      <c r="N10" s="19">
        <v>148</v>
      </c>
      <c r="O10" s="19">
        <v>134</v>
      </c>
      <c r="P10" s="19">
        <v>141</v>
      </c>
      <c r="Q10" s="19">
        <v>190</v>
      </c>
      <c r="R10" s="24">
        <f>SUM(C10:G10)/SUM(M10:Q10)</f>
        <v>0.31880108991825612</v>
      </c>
      <c r="S10" s="24">
        <f>SUM(H10:L10)/SUM(M10:Q10)</f>
        <v>4.0871934604904632E-2</v>
      </c>
    </row>
    <row r="11" spans="1:19">
      <c r="A11" s="5" t="s">
        <v>97</v>
      </c>
      <c r="B11" s="6" t="s">
        <v>98</v>
      </c>
      <c r="C11" s="19">
        <v>43</v>
      </c>
      <c r="D11" s="19">
        <v>37</v>
      </c>
      <c r="E11" s="19">
        <v>41</v>
      </c>
      <c r="F11" s="19">
        <v>28</v>
      </c>
      <c r="G11" s="19">
        <v>48</v>
      </c>
      <c r="H11" s="19">
        <v>3</v>
      </c>
      <c r="I11" s="19">
        <v>2</v>
      </c>
      <c r="J11" s="19">
        <v>4</v>
      </c>
      <c r="K11" s="19">
        <v>2</v>
      </c>
      <c r="L11" s="19">
        <v>5</v>
      </c>
      <c r="M11" s="19">
        <v>101</v>
      </c>
      <c r="N11" s="19">
        <v>94</v>
      </c>
      <c r="O11" s="19">
        <v>102</v>
      </c>
      <c r="P11" s="19">
        <v>90</v>
      </c>
      <c r="Q11" s="19">
        <v>166</v>
      </c>
      <c r="R11" s="24">
        <f>SUM(C11:G11)/SUM(M11:Q11)</f>
        <v>0.3562386980108499</v>
      </c>
      <c r="S11" s="24">
        <f>SUM(H11:L11)/SUM(M11:Q11)</f>
        <v>2.8933092224231464E-2</v>
      </c>
    </row>
    <row r="12" spans="1:19">
      <c r="A12" s="5" t="s">
        <v>57</v>
      </c>
      <c r="B12" s="12" t="s">
        <v>58</v>
      </c>
      <c r="C12" s="19">
        <v>35</v>
      </c>
      <c r="D12" s="19">
        <v>38</v>
      </c>
      <c r="E12" s="19">
        <v>34</v>
      </c>
      <c r="F12" s="19">
        <v>41</v>
      </c>
      <c r="G12" s="19">
        <v>45</v>
      </c>
      <c r="H12" s="19">
        <v>7</v>
      </c>
      <c r="I12" s="19">
        <v>4</v>
      </c>
      <c r="J12" s="19">
        <v>8</v>
      </c>
      <c r="K12" s="19">
        <v>9</v>
      </c>
      <c r="L12" s="19">
        <v>10</v>
      </c>
      <c r="M12" s="19">
        <v>149</v>
      </c>
      <c r="N12" s="19">
        <v>145</v>
      </c>
      <c r="O12" s="19">
        <v>136</v>
      </c>
      <c r="P12" s="19">
        <v>149</v>
      </c>
      <c r="Q12" s="19">
        <v>178</v>
      </c>
      <c r="R12" s="24">
        <f>SUM(C12:G12)/SUM(M12:Q12)</f>
        <v>0.25495376486129456</v>
      </c>
      <c r="S12" s="24">
        <f>SUM(H12:L12)/SUM(M12:Q12)</f>
        <v>5.0198150594451783E-2</v>
      </c>
    </row>
    <row r="13" spans="1:19">
      <c r="A13" s="5" t="s">
        <v>42</v>
      </c>
      <c r="B13" s="10" t="s">
        <v>43</v>
      </c>
      <c r="C13" s="19">
        <v>30</v>
      </c>
      <c r="D13" s="19">
        <v>28</v>
      </c>
      <c r="E13" s="19">
        <v>34</v>
      </c>
      <c r="F13" s="19">
        <v>28</v>
      </c>
      <c r="G13" s="19">
        <v>41</v>
      </c>
      <c r="H13" s="19">
        <v>4</v>
      </c>
      <c r="I13" s="19">
        <v>0</v>
      </c>
      <c r="J13" s="19">
        <v>2</v>
      </c>
      <c r="K13" s="19">
        <v>2</v>
      </c>
      <c r="L13" s="19">
        <v>8</v>
      </c>
      <c r="M13" s="19">
        <v>119</v>
      </c>
      <c r="N13" s="19">
        <v>103</v>
      </c>
      <c r="O13" s="19">
        <v>107</v>
      </c>
      <c r="P13" s="19">
        <v>115</v>
      </c>
      <c r="Q13" s="19">
        <v>191</v>
      </c>
      <c r="R13" s="24">
        <f>SUM(C13:G13)/SUM(M13:Q13)</f>
        <v>0.25354330708661416</v>
      </c>
      <c r="S13" s="24">
        <f>SUM(H13:L13)/SUM(M13:Q13)</f>
        <v>2.5196850393700787E-2</v>
      </c>
    </row>
    <row r="14" spans="1:19">
      <c r="A14" s="5" t="s">
        <v>53</v>
      </c>
      <c r="B14" s="10" t="s">
        <v>54</v>
      </c>
      <c r="C14" s="19">
        <v>21</v>
      </c>
      <c r="D14" s="19">
        <v>27</v>
      </c>
      <c r="E14" s="19">
        <v>26</v>
      </c>
      <c r="F14" s="19">
        <v>21</v>
      </c>
      <c r="G14" s="19">
        <v>39</v>
      </c>
      <c r="H14" s="19">
        <v>6</v>
      </c>
      <c r="I14" s="19">
        <v>2</v>
      </c>
      <c r="J14" s="19">
        <v>4</v>
      </c>
      <c r="K14" s="19">
        <v>3</v>
      </c>
      <c r="L14" s="19">
        <v>5</v>
      </c>
      <c r="M14" s="19">
        <v>100</v>
      </c>
      <c r="N14" s="19">
        <v>96</v>
      </c>
      <c r="O14" s="19">
        <v>104</v>
      </c>
      <c r="P14" s="19">
        <v>102</v>
      </c>
      <c r="Q14" s="19">
        <v>134</v>
      </c>
      <c r="R14" s="24">
        <f>SUM(C14:G14)/SUM(M14:Q14)</f>
        <v>0.25</v>
      </c>
      <c r="S14" s="24">
        <f>SUM(H14:L14)/SUM(M14:Q14)</f>
        <v>3.7313432835820892E-2</v>
      </c>
    </row>
    <row r="15" spans="1:19">
      <c r="A15" s="5" t="s">
        <v>117</v>
      </c>
      <c r="B15" s="6" t="s">
        <v>76</v>
      </c>
      <c r="C15" s="19">
        <v>16</v>
      </c>
      <c r="D15" s="19">
        <v>19</v>
      </c>
      <c r="E15" s="19">
        <v>25</v>
      </c>
      <c r="F15" s="19">
        <v>36</v>
      </c>
      <c r="G15" s="19">
        <v>37</v>
      </c>
      <c r="H15" s="19">
        <v>3</v>
      </c>
      <c r="I15" s="19">
        <v>1</v>
      </c>
      <c r="J15" s="19">
        <v>4</v>
      </c>
      <c r="K15" s="19">
        <v>5</v>
      </c>
      <c r="L15" s="19">
        <v>7</v>
      </c>
      <c r="M15" s="19">
        <v>59</v>
      </c>
      <c r="N15" s="19">
        <v>64</v>
      </c>
      <c r="O15" s="19">
        <v>81</v>
      </c>
      <c r="P15" s="19">
        <v>81</v>
      </c>
      <c r="Q15" s="19">
        <v>125</v>
      </c>
      <c r="R15" s="24">
        <f>SUM(C15:G15)/SUM(M15:Q15)</f>
        <v>0.32439024390243903</v>
      </c>
      <c r="S15" s="24">
        <f>SUM(H15:L15)/SUM(M15:Q15)</f>
        <v>4.878048780487805E-2</v>
      </c>
    </row>
    <row r="16" spans="1:19">
      <c r="A16" s="5" t="s">
        <v>85</v>
      </c>
      <c r="B16" s="10" t="s">
        <v>74</v>
      </c>
      <c r="C16" s="19">
        <v>16</v>
      </c>
      <c r="D16" s="19">
        <v>24</v>
      </c>
      <c r="E16" s="19">
        <v>21</v>
      </c>
      <c r="F16" s="19">
        <v>29</v>
      </c>
      <c r="G16" s="19">
        <v>37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66</v>
      </c>
      <c r="N16" s="19">
        <v>67</v>
      </c>
      <c r="O16" s="19">
        <v>70</v>
      </c>
      <c r="P16" s="19">
        <v>97</v>
      </c>
      <c r="Q16" s="19">
        <v>104</v>
      </c>
      <c r="R16" s="24">
        <f>SUM(C16:G16)/SUM(M16:Q16)</f>
        <v>0.31435643564356436</v>
      </c>
      <c r="S16" s="24">
        <f>SUM(H16:L16)/SUM(M16:Q16)</f>
        <v>2.4752475247524753E-3</v>
      </c>
    </row>
    <row r="17" spans="1:19">
      <c r="A17" s="5" t="s">
        <v>48</v>
      </c>
      <c r="B17" s="8" t="s">
        <v>7</v>
      </c>
      <c r="C17" s="19">
        <v>29</v>
      </c>
      <c r="D17" s="19">
        <v>31</v>
      </c>
      <c r="E17" s="19">
        <v>33</v>
      </c>
      <c r="F17" s="19">
        <v>20</v>
      </c>
      <c r="G17" s="19">
        <v>36</v>
      </c>
      <c r="H17" s="19">
        <v>1</v>
      </c>
      <c r="I17" s="19">
        <v>1</v>
      </c>
      <c r="J17" s="19">
        <v>1</v>
      </c>
      <c r="K17" s="19">
        <v>0</v>
      </c>
      <c r="L17" s="19">
        <v>1</v>
      </c>
      <c r="M17" s="19">
        <v>86</v>
      </c>
      <c r="N17" s="19">
        <v>110</v>
      </c>
      <c r="O17" s="19">
        <v>103</v>
      </c>
      <c r="P17" s="19">
        <v>98</v>
      </c>
      <c r="Q17" s="19">
        <v>110</v>
      </c>
      <c r="R17" s="24">
        <f>SUM(C17:G17)/SUM(M17:Q17)</f>
        <v>0.29388560157790927</v>
      </c>
      <c r="S17" s="24">
        <f>SUM(H17:L17)/SUM(M17:Q17)</f>
        <v>7.889546351084813E-3</v>
      </c>
    </row>
    <row r="18" spans="1:19">
      <c r="A18" s="14" t="s">
        <v>110</v>
      </c>
      <c r="B18" s="10" t="s">
        <v>38</v>
      </c>
      <c r="C18" s="19">
        <v>42</v>
      </c>
      <c r="D18" s="19">
        <v>31</v>
      </c>
      <c r="E18" s="19">
        <v>45</v>
      </c>
      <c r="F18" s="19">
        <v>42</v>
      </c>
      <c r="G18" s="19">
        <v>33</v>
      </c>
      <c r="H18" s="19">
        <v>1</v>
      </c>
      <c r="I18" s="19">
        <v>0</v>
      </c>
      <c r="J18" s="19">
        <v>1</v>
      </c>
      <c r="K18" s="19">
        <v>6</v>
      </c>
      <c r="L18" s="19">
        <v>2</v>
      </c>
      <c r="M18" s="19">
        <v>96</v>
      </c>
      <c r="N18" s="19">
        <v>76</v>
      </c>
      <c r="O18" s="19">
        <v>99</v>
      </c>
      <c r="P18" s="19">
        <v>89</v>
      </c>
      <c r="Q18" s="19">
        <v>104</v>
      </c>
      <c r="R18" s="24">
        <f>SUM(C18:G18)/SUM(M18:Q18)</f>
        <v>0.41594827586206895</v>
      </c>
      <c r="S18" s="24">
        <f>SUM(H18:L18)/SUM(M18:Q18)</f>
        <v>2.1551724137931036E-2</v>
      </c>
    </row>
    <row r="19" spans="1:19">
      <c r="A19" s="9" t="s">
        <v>10</v>
      </c>
      <c r="B19" s="8" t="s">
        <v>7</v>
      </c>
      <c r="C19" s="19">
        <v>30</v>
      </c>
      <c r="D19" s="19">
        <v>23</v>
      </c>
      <c r="E19" s="19">
        <v>31</v>
      </c>
      <c r="F19" s="19">
        <v>34</v>
      </c>
      <c r="G19" s="19">
        <v>33</v>
      </c>
      <c r="H19" s="19">
        <v>2</v>
      </c>
      <c r="I19" s="19">
        <v>5</v>
      </c>
      <c r="J19" s="19">
        <v>1</v>
      </c>
      <c r="K19" s="19">
        <v>3</v>
      </c>
      <c r="L19" s="19">
        <v>4</v>
      </c>
      <c r="M19" s="19">
        <v>87</v>
      </c>
      <c r="N19" s="19">
        <v>80</v>
      </c>
      <c r="O19" s="19">
        <v>72</v>
      </c>
      <c r="P19" s="19">
        <v>91</v>
      </c>
      <c r="Q19" s="19">
        <v>94</v>
      </c>
      <c r="R19" s="24">
        <f>SUM(C19:G19)/SUM(M19:Q19)</f>
        <v>0.35613207547169812</v>
      </c>
      <c r="S19" s="24">
        <f>SUM(H19:L19)/SUM(M19:Q19)</f>
        <v>3.5377358490566037E-2</v>
      </c>
    </row>
    <row r="20" spans="1:19">
      <c r="A20" s="5" t="s">
        <v>67</v>
      </c>
      <c r="B20" s="10" t="s">
        <v>68</v>
      </c>
      <c r="C20" s="19">
        <v>17</v>
      </c>
      <c r="D20" s="19">
        <v>21</v>
      </c>
      <c r="E20" s="19">
        <v>17</v>
      </c>
      <c r="F20" s="19">
        <v>25</v>
      </c>
      <c r="G20" s="19">
        <v>31</v>
      </c>
      <c r="H20" s="19">
        <v>2</v>
      </c>
      <c r="I20" s="19">
        <v>2</v>
      </c>
      <c r="J20" s="19">
        <v>6</v>
      </c>
      <c r="K20" s="19">
        <v>2</v>
      </c>
      <c r="L20" s="19">
        <v>1</v>
      </c>
      <c r="M20" s="19">
        <v>87</v>
      </c>
      <c r="N20" s="19">
        <v>89</v>
      </c>
      <c r="O20" s="19">
        <v>66</v>
      </c>
      <c r="P20" s="19">
        <v>94</v>
      </c>
      <c r="Q20" s="19">
        <v>113</v>
      </c>
      <c r="R20" s="24">
        <f>SUM(C20:G20)/SUM(M20:Q20)</f>
        <v>0.24721603563474387</v>
      </c>
      <c r="S20" s="24">
        <f>SUM(H20:L20)/SUM(M20:Q20)</f>
        <v>2.8953229398663696E-2</v>
      </c>
    </row>
    <row r="21" spans="1:19">
      <c r="A21" s="5" t="s">
        <v>2</v>
      </c>
      <c r="B21" s="6" t="s">
        <v>3</v>
      </c>
      <c r="C21" s="19">
        <v>31</v>
      </c>
      <c r="D21" s="19">
        <v>29</v>
      </c>
      <c r="E21" s="19">
        <v>34</v>
      </c>
      <c r="F21" s="19">
        <v>42</v>
      </c>
      <c r="G21" s="19">
        <v>30</v>
      </c>
      <c r="H21" s="19">
        <v>1</v>
      </c>
      <c r="I21" s="19">
        <v>2</v>
      </c>
      <c r="J21" s="19">
        <v>7</v>
      </c>
      <c r="K21" s="19">
        <v>4</v>
      </c>
      <c r="L21" s="19">
        <v>4</v>
      </c>
      <c r="M21" s="19">
        <v>94</v>
      </c>
      <c r="N21" s="19">
        <v>84</v>
      </c>
      <c r="O21" s="19">
        <v>85</v>
      </c>
      <c r="P21" s="19">
        <v>101</v>
      </c>
      <c r="Q21" s="19">
        <v>105</v>
      </c>
      <c r="R21" s="24">
        <f>SUM(C21:G21)/SUM(M21:Q21)</f>
        <v>0.35394456289978676</v>
      </c>
      <c r="S21" s="24">
        <f>SUM(H21:L21)/SUM(M21:Q21)</f>
        <v>3.8379530916844352E-2</v>
      </c>
    </row>
    <row r="22" spans="1:19">
      <c r="A22" s="14" t="s">
        <v>49</v>
      </c>
      <c r="B22" s="10" t="s">
        <v>38</v>
      </c>
      <c r="C22" s="19">
        <v>18</v>
      </c>
      <c r="D22" s="19">
        <v>25</v>
      </c>
      <c r="E22" s="19">
        <v>14</v>
      </c>
      <c r="F22" s="19">
        <v>18</v>
      </c>
      <c r="G22" s="19">
        <v>29</v>
      </c>
      <c r="H22" s="19">
        <v>1</v>
      </c>
      <c r="I22" s="19">
        <v>3</v>
      </c>
      <c r="J22" s="19">
        <v>0</v>
      </c>
      <c r="K22" s="19">
        <v>2</v>
      </c>
      <c r="L22" s="19">
        <v>5</v>
      </c>
      <c r="M22" s="19">
        <v>44</v>
      </c>
      <c r="N22" s="19">
        <v>65</v>
      </c>
      <c r="O22" s="19">
        <v>26</v>
      </c>
      <c r="P22" s="19">
        <v>46</v>
      </c>
      <c r="Q22" s="19">
        <v>71</v>
      </c>
      <c r="R22" s="24">
        <f>SUM(C22:G22)/SUM(M22:Q22)</f>
        <v>0.41269841269841268</v>
      </c>
      <c r="S22" s="24">
        <f>SUM(H22:L22)/SUM(M22:Q22)</f>
        <v>4.3650793650793648E-2</v>
      </c>
    </row>
    <row r="23" spans="1:19">
      <c r="A23" s="7" t="s">
        <v>8</v>
      </c>
      <c r="B23" s="8" t="s">
        <v>9</v>
      </c>
      <c r="C23" s="19">
        <v>21</v>
      </c>
      <c r="D23" s="19">
        <v>21</v>
      </c>
      <c r="E23" s="19">
        <v>19</v>
      </c>
      <c r="F23" s="19">
        <v>23</v>
      </c>
      <c r="G23" s="19">
        <v>25</v>
      </c>
      <c r="H23" s="19">
        <v>1</v>
      </c>
      <c r="I23" s="19">
        <v>1</v>
      </c>
      <c r="J23" s="19">
        <v>2</v>
      </c>
      <c r="K23" s="19">
        <v>2</v>
      </c>
      <c r="L23" s="19">
        <v>0</v>
      </c>
      <c r="M23" s="19">
        <v>66</v>
      </c>
      <c r="N23" s="19">
        <v>55</v>
      </c>
      <c r="O23" s="19">
        <v>61</v>
      </c>
      <c r="P23" s="19">
        <v>86</v>
      </c>
      <c r="Q23" s="19">
        <v>81</v>
      </c>
      <c r="R23" s="24">
        <f>SUM(C23:G23)/SUM(M23:Q23)</f>
        <v>0.31232091690544411</v>
      </c>
      <c r="S23" s="24">
        <f>SUM(H23:L23)/SUM(M23:Q23)</f>
        <v>1.7191977077363897E-2</v>
      </c>
    </row>
    <row r="24" spans="1:19">
      <c r="A24" s="5" t="s">
        <v>93</v>
      </c>
      <c r="B24" s="10" t="s">
        <v>94</v>
      </c>
      <c r="C24" s="19">
        <v>28</v>
      </c>
      <c r="D24" s="19">
        <v>25</v>
      </c>
      <c r="E24" s="19">
        <v>12</v>
      </c>
      <c r="F24" s="19">
        <v>24</v>
      </c>
      <c r="G24" s="19">
        <v>25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>
        <v>87</v>
      </c>
      <c r="N24" s="19">
        <v>96</v>
      </c>
      <c r="O24" s="19">
        <v>73</v>
      </c>
      <c r="P24" s="19">
        <v>83</v>
      </c>
      <c r="Q24" s="19">
        <v>81</v>
      </c>
      <c r="R24" s="24">
        <f>SUM(C24:G24)/SUM(M24:Q24)</f>
        <v>0.27142857142857141</v>
      </c>
      <c r="S24" s="24">
        <f>SUM(H24:L24)/SUM(M24:Q24)</f>
        <v>2.3809523809523808E-2</v>
      </c>
    </row>
    <row r="25" spans="1:19">
      <c r="A25" s="5" t="s">
        <v>26</v>
      </c>
      <c r="B25" s="6" t="s">
        <v>27</v>
      </c>
      <c r="C25" s="19">
        <v>22</v>
      </c>
      <c r="D25" s="19">
        <v>27</v>
      </c>
      <c r="E25" s="19">
        <v>29</v>
      </c>
      <c r="F25" s="19">
        <v>31</v>
      </c>
      <c r="G25" s="19">
        <v>24</v>
      </c>
      <c r="H25" s="19">
        <v>1</v>
      </c>
      <c r="I25" s="19">
        <v>5</v>
      </c>
      <c r="J25" s="19">
        <v>3</v>
      </c>
      <c r="K25" s="19">
        <v>1</v>
      </c>
      <c r="L25" s="19">
        <v>3</v>
      </c>
      <c r="M25" s="19">
        <v>93</v>
      </c>
      <c r="N25" s="19">
        <v>103</v>
      </c>
      <c r="O25" s="19">
        <v>96</v>
      </c>
      <c r="P25" s="19">
        <v>80</v>
      </c>
      <c r="Q25" s="19">
        <v>101</v>
      </c>
      <c r="R25" s="24">
        <f>SUM(C25:G25)/SUM(M25:Q25)</f>
        <v>0.28118393234672306</v>
      </c>
      <c r="S25" s="24">
        <f>SUM(H25:L25)/SUM(M25:Q25)</f>
        <v>2.748414376321353E-2</v>
      </c>
    </row>
    <row r="26" spans="1:19">
      <c r="A26" s="13" t="s">
        <v>106</v>
      </c>
      <c r="B26" s="6" t="s">
        <v>38</v>
      </c>
      <c r="C26" s="19">
        <v>15</v>
      </c>
      <c r="D26" s="19">
        <v>20</v>
      </c>
      <c r="E26" s="19">
        <v>20</v>
      </c>
      <c r="F26" s="19">
        <v>16</v>
      </c>
      <c r="G26" s="19">
        <v>21</v>
      </c>
      <c r="H26" s="19">
        <v>9</v>
      </c>
      <c r="I26" s="19">
        <v>3</v>
      </c>
      <c r="J26" s="19">
        <v>8</v>
      </c>
      <c r="K26" s="19">
        <v>2</v>
      </c>
      <c r="L26" s="19">
        <v>2</v>
      </c>
      <c r="M26" s="19">
        <v>50</v>
      </c>
      <c r="N26" s="19">
        <v>69</v>
      </c>
      <c r="O26" s="19">
        <v>52</v>
      </c>
      <c r="P26" s="19">
        <v>49</v>
      </c>
      <c r="Q26" s="19">
        <v>43</v>
      </c>
      <c r="R26" s="24">
        <f>SUM(C26:G26)/SUM(M26:Q26)</f>
        <v>0.34980988593155893</v>
      </c>
      <c r="S26" s="24">
        <f>SUM(H26:L26)/SUM(M26:Q26)</f>
        <v>9.125475285171103E-2</v>
      </c>
    </row>
    <row r="27" spans="1:19">
      <c r="A27" s="5" t="s">
        <v>112</v>
      </c>
      <c r="B27" s="10" t="s">
        <v>38</v>
      </c>
      <c r="C27" s="19">
        <v>22</v>
      </c>
      <c r="D27" s="19">
        <v>16</v>
      </c>
      <c r="E27" s="19">
        <v>24</v>
      </c>
      <c r="F27" s="19">
        <v>31</v>
      </c>
      <c r="G27" s="19">
        <v>21</v>
      </c>
      <c r="H27" s="19">
        <v>3</v>
      </c>
      <c r="I27" s="19">
        <v>5</v>
      </c>
      <c r="J27" s="19">
        <v>5</v>
      </c>
      <c r="K27" s="19">
        <v>4</v>
      </c>
      <c r="L27" s="19">
        <v>3</v>
      </c>
      <c r="M27" s="19">
        <v>63</v>
      </c>
      <c r="N27" s="19">
        <v>54</v>
      </c>
      <c r="O27" s="19">
        <v>62</v>
      </c>
      <c r="P27" s="19">
        <v>83</v>
      </c>
      <c r="Q27" s="19">
        <v>56</v>
      </c>
      <c r="R27" s="24">
        <f>SUM(C27:G27)/SUM(M27:Q27)</f>
        <v>0.35849056603773582</v>
      </c>
      <c r="S27" s="24">
        <f>SUM(H27:L27)/SUM(M27:Q27)</f>
        <v>6.2893081761006289E-2</v>
      </c>
    </row>
    <row r="28" spans="1:19">
      <c r="A28" s="5" t="s">
        <v>77</v>
      </c>
      <c r="B28" s="6" t="s">
        <v>58</v>
      </c>
      <c r="C28" s="19">
        <v>19</v>
      </c>
      <c r="D28" s="19">
        <v>9</v>
      </c>
      <c r="E28" s="19">
        <v>24</v>
      </c>
      <c r="F28" s="19">
        <v>27</v>
      </c>
      <c r="G28" s="19">
        <v>21</v>
      </c>
      <c r="H28" s="19">
        <v>4</v>
      </c>
      <c r="I28" s="19">
        <v>4</v>
      </c>
      <c r="J28" s="19">
        <v>4</v>
      </c>
      <c r="K28" s="19">
        <v>2</v>
      </c>
      <c r="L28" s="19">
        <v>3</v>
      </c>
      <c r="M28" s="19">
        <v>46</v>
      </c>
      <c r="N28" s="19">
        <v>42</v>
      </c>
      <c r="O28" s="19">
        <v>64</v>
      </c>
      <c r="P28" s="19">
        <v>58</v>
      </c>
      <c r="Q28" s="19">
        <v>60</v>
      </c>
      <c r="R28" s="24">
        <f>SUM(C28:G28)/SUM(M28:Q28)</f>
        <v>0.37037037037037035</v>
      </c>
      <c r="S28" s="24">
        <f>SUM(H28:L28)/SUM(M28:Q28)</f>
        <v>6.2962962962962957E-2</v>
      </c>
    </row>
    <row r="29" spans="1:19">
      <c r="A29" s="12" t="s">
        <v>63</v>
      </c>
      <c r="B29" s="8" t="s">
        <v>64</v>
      </c>
      <c r="C29" s="19">
        <v>4</v>
      </c>
      <c r="D29" s="19">
        <v>8</v>
      </c>
      <c r="E29" s="19">
        <v>14</v>
      </c>
      <c r="F29" s="19">
        <v>12</v>
      </c>
      <c r="G29" s="19">
        <v>20</v>
      </c>
      <c r="H29" s="19">
        <v>0</v>
      </c>
      <c r="I29" s="19">
        <v>1</v>
      </c>
      <c r="J29" s="19">
        <v>1</v>
      </c>
      <c r="K29" s="19">
        <v>0</v>
      </c>
      <c r="L29" s="19">
        <v>1</v>
      </c>
      <c r="M29" s="19">
        <v>16</v>
      </c>
      <c r="N29" s="19">
        <v>28</v>
      </c>
      <c r="O29" s="19">
        <v>40</v>
      </c>
      <c r="P29" s="19">
        <v>33</v>
      </c>
      <c r="Q29" s="19">
        <v>43</v>
      </c>
      <c r="R29" s="24">
        <f>SUM(C29:G29)/SUM(M29:Q29)</f>
        <v>0.36249999999999999</v>
      </c>
      <c r="S29" s="24">
        <f>SUM(H29:L29)/SUM(M29:Q29)</f>
        <v>1.8749999999999999E-2</v>
      </c>
    </row>
    <row r="30" spans="1:19">
      <c r="A30" s="7" t="s">
        <v>65</v>
      </c>
      <c r="B30" s="8" t="s">
        <v>38</v>
      </c>
      <c r="C30" s="19">
        <v>16</v>
      </c>
      <c r="D30" s="19">
        <v>8</v>
      </c>
      <c r="E30" s="19">
        <v>6</v>
      </c>
      <c r="F30" s="19">
        <v>18</v>
      </c>
      <c r="G30" s="19">
        <v>18</v>
      </c>
      <c r="H30" s="19">
        <v>0</v>
      </c>
      <c r="I30" s="19">
        <v>1</v>
      </c>
      <c r="J30" s="19">
        <v>2</v>
      </c>
      <c r="K30" s="19">
        <v>4</v>
      </c>
      <c r="L30" s="19">
        <v>1</v>
      </c>
      <c r="M30" s="19">
        <v>36</v>
      </c>
      <c r="N30" s="19">
        <v>28</v>
      </c>
      <c r="O30" s="19">
        <v>34</v>
      </c>
      <c r="P30" s="19">
        <v>38</v>
      </c>
      <c r="Q30" s="19">
        <v>30</v>
      </c>
      <c r="R30" s="24">
        <f>SUM(C30:G30)/SUM(M30:Q30)</f>
        <v>0.39759036144578314</v>
      </c>
      <c r="S30" s="24">
        <f>SUM(H30:L30)/SUM(M30:Q30)</f>
        <v>4.8192771084337352E-2</v>
      </c>
    </row>
    <row r="31" spans="1:19">
      <c r="A31" s="9" t="s">
        <v>35</v>
      </c>
      <c r="B31" s="10" t="s">
        <v>33</v>
      </c>
      <c r="C31" s="19">
        <v>16</v>
      </c>
      <c r="D31" s="19">
        <v>15</v>
      </c>
      <c r="E31" s="19">
        <v>15</v>
      </c>
      <c r="F31" s="19">
        <v>23</v>
      </c>
      <c r="G31" s="19">
        <v>18</v>
      </c>
      <c r="H31" s="19">
        <v>1</v>
      </c>
      <c r="I31" s="19">
        <v>1</v>
      </c>
      <c r="J31" s="19">
        <v>0</v>
      </c>
      <c r="K31" s="19">
        <v>1</v>
      </c>
      <c r="L31" s="19">
        <v>1</v>
      </c>
      <c r="M31" s="19">
        <v>53</v>
      </c>
      <c r="N31" s="19">
        <v>58</v>
      </c>
      <c r="O31" s="19">
        <v>66</v>
      </c>
      <c r="P31" s="19">
        <v>74</v>
      </c>
      <c r="Q31" s="19">
        <v>81</v>
      </c>
      <c r="R31" s="24">
        <f>SUM(C31:G31)/SUM(M31:Q31)</f>
        <v>0.26204819277108432</v>
      </c>
      <c r="S31" s="24">
        <f>SUM(H31:L31)/SUM(M31:Q31)</f>
        <v>1.2048192771084338E-2</v>
      </c>
    </row>
    <row r="32" spans="1:19">
      <c r="A32" s="10" t="s">
        <v>100</v>
      </c>
      <c r="B32" s="10" t="s">
        <v>101</v>
      </c>
      <c r="C32" s="19">
        <v>12</v>
      </c>
      <c r="D32" s="19">
        <v>19</v>
      </c>
      <c r="E32" s="19">
        <v>16</v>
      </c>
      <c r="F32" s="19">
        <v>16</v>
      </c>
      <c r="G32" s="19">
        <v>18</v>
      </c>
      <c r="H32" s="19">
        <v>5</v>
      </c>
      <c r="I32" s="19">
        <v>2</v>
      </c>
      <c r="J32" s="19">
        <v>2</v>
      </c>
      <c r="K32" s="19">
        <v>1</v>
      </c>
      <c r="L32" s="19">
        <v>5</v>
      </c>
      <c r="M32" s="19">
        <v>42</v>
      </c>
      <c r="N32" s="19">
        <v>48</v>
      </c>
      <c r="O32" s="19">
        <v>36</v>
      </c>
      <c r="P32" s="19">
        <v>49</v>
      </c>
      <c r="Q32" s="19">
        <v>56</v>
      </c>
      <c r="R32" s="24">
        <f>SUM(C32:G32)/SUM(M32:Q32)</f>
        <v>0.35064935064935066</v>
      </c>
      <c r="S32" s="24">
        <f>SUM(H32:L32)/SUM(M32:Q32)</f>
        <v>6.4935064935064929E-2</v>
      </c>
    </row>
    <row r="33" spans="1:19">
      <c r="A33" s="14" t="s">
        <v>75</v>
      </c>
      <c r="B33" s="10" t="s">
        <v>76</v>
      </c>
      <c r="C33" s="19">
        <v>10</v>
      </c>
      <c r="D33" s="19">
        <v>14</v>
      </c>
      <c r="E33" s="19">
        <v>9</v>
      </c>
      <c r="F33" s="19">
        <v>6</v>
      </c>
      <c r="G33" s="19">
        <v>17</v>
      </c>
      <c r="H33" s="19">
        <v>2</v>
      </c>
      <c r="I33" s="19">
        <v>2</v>
      </c>
      <c r="J33" s="19">
        <v>2</v>
      </c>
      <c r="K33" s="19">
        <v>3</v>
      </c>
      <c r="L33" s="19">
        <v>2</v>
      </c>
      <c r="M33" s="19">
        <v>45</v>
      </c>
      <c r="N33" s="19">
        <v>38</v>
      </c>
      <c r="O33" s="19">
        <v>45</v>
      </c>
      <c r="P33" s="19">
        <v>38</v>
      </c>
      <c r="Q33" s="19">
        <v>47</v>
      </c>
      <c r="R33" s="24">
        <f>SUM(C33:G33)/SUM(M33:Q33)</f>
        <v>0.26291079812206575</v>
      </c>
      <c r="S33" s="24">
        <f>SUM(H33:L33)/SUM(M33:Q33)</f>
        <v>5.1643192488262914E-2</v>
      </c>
    </row>
    <row r="34" spans="1:19">
      <c r="A34" s="5" t="s">
        <v>11</v>
      </c>
      <c r="B34" s="10" t="s">
        <v>12</v>
      </c>
      <c r="C34" s="19">
        <v>16</v>
      </c>
      <c r="D34" s="19">
        <v>16</v>
      </c>
      <c r="E34" s="19">
        <v>9</v>
      </c>
      <c r="F34" s="19">
        <v>18</v>
      </c>
      <c r="G34" s="19">
        <v>16</v>
      </c>
      <c r="H34" s="19">
        <v>1</v>
      </c>
      <c r="I34" s="19">
        <v>1</v>
      </c>
      <c r="J34" s="19">
        <v>0</v>
      </c>
      <c r="K34" s="19">
        <v>2</v>
      </c>
      <c r="L34" s="19">
        <v>1</v>
      </c>
      <c r="M34" s="19">
        <v>49</v>
      </c>
      <c r="N34" s="19">
        <v>38</v>
      </c>
      <c r="O34" s="19">
        <v>29</v>
      </c>
      <c r="P34" s="19">
        <v>39</v>
      </c>
      <c r="Q34" s="19">
        <v>62</v>
      </c>
      <c r="R34" s="24">
        <f>SUM(C34:G34)/SUM(M34:Q34)</f>
        <v>0.34562211981566821</v>
      </c>
      <c r="S34" s="24">
        <f>SUM(H34:L34)/SUM(M34:Q34)</f>
        <v>2.3041474654377881E-2</v>
      </c>
    </row>
    <row r="35" spans="1:19">
      <c r="A35" s="12" t="s">
        <v>59</v>
      </c>
      <c r="B35" s="6" t="s">
        <v>60</v>
      </c>
      <c r="C35" s="19">
        <v>10</v>
      </c>
      <c r="D35" s="19">
        <v>16</v>
      </c>
      <c r="E35" s="19">
        <v>21</v>
      </c>
      <c r="F35" s="19">
        <v>13</v>
      </c>
      <c r="G35" s="19">
        <v>16</v>
      </c>
      <c r="H35" s="19">
        <v>2</v>
      </c>
      <c r="I35" s="19">
        <v>0</v>
      </c>
      <c r="J35" s="19">
        <v>0</v>
      </c>
      <c r="K35" s="19">
        <v>2</v>
      </c>
      <c r="L35" s="19">
        <v>2</v>
      </c>
      <c r="M35" s="19">
        <v>66</v>
      </c>
      <c r="N35" s="19">
        <v>97</v>
      </c>
      <c r="O35" s="19">
        <v>84</v>
      </c>
      <c r="P35" s="19">
        <v>79</v>
      </c>
      <c r="Q35" s="19">
        <v>88</v>
      </c>
      <c r="R35" s="24">
        <f>SUM(C35:G35)/SUM(M35:Q35)</f>
        <v>0.18357487922705315</v>
      </c>
      <c r="S35" s="24">
        <f>SUM(H35:L35)/SUM(M35:Q35)</f>
        <v>1.4492753623188406E-2</v>
      </c>
    </row>
    <row r="36" spans="1:19">
      <c r="A36" s="5" t="s">
        <v>118</v>
      </c>
      <c r="B36" s="10" t="s">
        <v>94</v>
      </c>
      <c r="C36" s="19">
        <v>15</v>
      </c>
      <c r="D36" s="19">
        <v>13</v>
      </c>
      <c r="E36" s="19">
        <v>11</v>
      </c>
      <c r="F36" s="19">
        <v>16</v>
      </c>
      <c r="G36" s="19">
        <v>16</v>
      </c>
      <c r="H36" s="19">
        <v>0</v>
      </c>
      <c r="I36" s="19">
        <v>1</v>
      </c>
      <c r="J36" s="19">
        <v>5</v>
      </c>
      <c r="K36" s="19">
        <v>0</v>
      </c>
      <c r="L36" s="19">
        <v>2</v>
      </c>
      <c r="M36" s="19">
        <v>52</v>
      </c>
      <c r="N36" s="19">
        <v>47</v>
      </c>
      <c r="O36" s="19">
        <v>51</v>
      </c>
      <c r="P36" s="19">
        <v>38</v>
      </c>
      <c r="Q36" s="19">
        <v>59</v>
      </c>
      <c r="R36" s="24">
        <f>SUM(C36:G36)/SUM(M36:Q36)</f>
        <v>0.2874493927125506</v>
      </c>
      <c r="S36" s="24">
        <f>SUM(H36:L36)/SUM(M36:Q36)</f>
        <v>3.2388663967611336E-2</v>
      </c>
    </row>
    <row r="37" spans="1:19">
      <c r="A37" s="5" t="s">
        <v>92</v>
      </c>
      <c r="B37" s="10" t="s">
        <v>38</v>
      </c>
      <c r="C37" s="19">
        <v>11</v>
      </c>
      <c r="D37" s="19">
        <v>8</v>
      </c>
      <c r="E37" s="19">
        <v>7</v>
      </c>
      <c r="F37" s="19">
        <v>9</v>
      </c>
      <c r="G37" s="19">
        <v>15</v>
      </c>
      <c r="H37" s="19">
        <v>1</v>
      </c>
      <c r="I37" s="19">
        <v>1</v>
      </c>
      <c r="J37" s="19">
        <v>2</v>
      </c>
      <c r="K37" s="19">
        <v>0</v>
      </c>
      <c r="L37" s="19">
        <v>0</v>
      </c>
      <c r="M37" s="19">
        <v>27</v>
      </c>
      <c r="N37" s="19">
        <v>29</v>
      </c>
      <c r="O37" s="19">
        <v>27</v>
      </c>
      <c r="P37" s="19">
        <v>33</v>
      </c>
      <c r="Q37" s="19">
        <v>27</v>
      </c>
      <c r="R37" s="24">
        <f>SUM(C37:G37)/SUM(M37:Q37)</f>
        <v>0.34965034965034963</v>
      </c>
      <c r="S37" s="24">
        <f>SUM(H37:L37)/SUM(M37:Q37)</f>
        <v>2.7972027972027972E-2</v>
      </c>
    </row>
    <row r="38" spans="1:19">
      <c r="A38" s="5" t="s">
        <v>39</v>
      </c>
      <c r="B38" s="10" t="s">
        <v>18</v>
      </c>
      <c r="C38" s="19">
        <v>19</v>
      </c>
      <c r="D38" s="19">
        <v>13</v>
      </c>
      <c r="E38" s="19">
        <v>19</v>
      </c>
      <c r="F38" s="19">
        <v>16</v>
      </c>
      <c r="G38" s="19">
        <v>15</v>
      </c>
      <c r="H38" s="19">
        <v>4</v>
      </c>
      <c r="I38" s="19">
        <v>1</v>
      </c>
      <c r="J38" s="19">
        <v>6</v>
      </c>
      <c r="K38" s="19">
        <v>3</v>
      </c>
      <c r="L38" s="19">
        <v>0</v>
      </c>
      <c r="M38" s="19">
        <v>54</v>
      </c>
      <c r="N38" s="19">
        <v>49</v>
      </c>
      <c r="O38" s="19">
        <v>60</v>
      </c>
      <c r="P38" s="19">
        <v>61</v>
      </c>
      <c r="Q38" s="19">
        <v>51</v>
      </c>
      <c r="R38" s="24">
        <f>SUM(C38:G38)/SUM(M38:Q38)</f>
        <v>0.29818181818181816</v>
      </c>
      <c r="S38" s="24">
        <f>SUM(H38:L38)/SUM(M38:Q38)</f>
        <v>5.0909090909090911E-2</v>
      </c>
    </row>
    <row r="39" spans="1:19">
      <c r="A39" s="12" t="s">
        <v>55</v>
      </c>
      <c r="B39" s="10" t="s">
        <v>56</v>
      </c>
      <c r="C39" s="19">
        <v>8</v>
      </c>
      <c r="D39" s="19">
        <v>4</v>
      </c>
      <c r="E39" s="19">
        <v>11</v>
      </c>
      <c r="F39" s="19">
        <v>10</v>
      </c>
      <c r="G39" s="19">
        <v>15</v>
      </c>
      <c r="H39" s="19">
        <v>0</v>
      </c>
      <c r="I39" s="19">
        <v>1</v>
      </c>
      <c r="J39" s="19">
        <v>0</v>
      </c>
      <c r="K39" s="19">
        <v>1</v>
      </c>
      <c r="L39" s="19">
        <v>2</v>
      </c>
      <c r="M39" s="19">
        <v>22</v>
      </c>
      <c r="N39" s="19">
        <v>26</v>
      </c>
      <c r="O39" s="19">
        <v>29</v>
      </c>
      <c r="P39" s="19">
        <v>38</v>
      </c>
      <c r="Q39" s="19">
        <v>53</v>
      </c>
      <c r="R39" s="24">
        <f>SUM(C39:G39)/SUM(M39:Q39)</f>
        <v>0.2857142857142857</v>
      </c>
      <c r="S39" s="24">
        <f>SUM(H39:L39)/SUM(M39:Q39)</f>
        <v>2.3809523809523808E-2</v>
      </c>
    </row>
    <row r="40" spans="1:19">
      <c r="A40" s="5" t="s">
        <v>78</v>
      </c>
      <c r="B40" s="10" t="s">
        <v>70</v>
      </c>
      <c r="C40" s="19">
        <v>13</v>
      </c>
      <c r="D40" s="19">
        <v>18</v>
      </c>
      <c r="E40" s="19">
        <v>16</v>
      </c>
      <c r="F40" s="19">
        <v>11</v>
      </c>
      <c r="G40" s="19">
        <v>15</v>
      </c>
      <c r="H40" s="19">
        <v>1</v>
      </c>
      <c r="I40" s="19">
        <v>2</v>
      </c>
      <c r="J40" s="19">
        <v>0</v>
      </c>
      <c r="K40" s="19">
        <v>1</v>
      </c>
      <c r="L40" s="19">
        <v>3</v>
      </c>
      <c r="M40" s="19">
        <v>59</v>
      </c>
      <c r="N40" s="19">
        <v>70</v>
      </c>
      <c r="O40" s="19">
        <v>61</v>
      </c>
      <c r="P40" s="19">
        <v>55</v>
      </c>
      <c r="Q40" s="19">
        <v>87</v>
      </c>
      <c r="R40" s="24">
        <f>SUM(C40:G40)/SUM(M40:Q40)</f>
        <v>0.21987951807228914</v>
      </c>
      <c r="S40" s="24">
        <f>SUM(H40:L40)/SUM(M40:Q40)</f>
        <v>2.1084337349397589E-2</v>
      </c>
    </row>
    <row r="41" spans="1:19">
      <c r="A41" s="5" t="s">
        <v>111</v>
      </c>
      <c r="B41" s="6" t="s">
        <v>38</v>
      </c>
      <c r="C41" s="19">
        <v>17</v>
      </c>
      <c r="D41" s="19">
        <v>15</v>
      </c>
      <c r="E41" s="19">
        <v>16</v>
      </c>
      <c r="F41" s="19">
        <v>18</v>
      </c>
      <c r="G41" s="19">
        <v>12</v>
      </c>
      <c r="H41" s="19">
        <v>3</v>
      </c>
      <c r="I41" s="19">
        <v>2</v>
      </c>
      <c r="J41" s="19">
        <v>2</v>
      </c>
      <c r="K41" s="19">
        <v>1</v>
      </c>
      <c r="L41" s="19">
        <v>1</v>
      </c>
      <c r="M41" s="19">
        <v>36</v>
      </c>
      <c r="N41" s="19">
        <v>25</v>
      </c>
      <c r="O41" s="19">
        <v>27</v>
      </c>
      <c r="P41" s="19">
        <v>39</v>
      </c>
      <c r="Q41" s="19">
        <v>31</v>
      </c>
      <c r="R41" s="24">
        <f>SUM(C41:G41)/SUM(M41:Q41)</f>
        <v>0.49367088607594939</v>
      </c>
      <c r="S41" s="24">
        <f>SUM(H41:L41)/SUM(M41:Q41)</f>
        <v>5.6962025316455694E-2</v>
      </c>
    </row>
    <row r="42" spans="1:19">
      <c r="A42" s="5" t="s">
        <v>61</v>
      </c>
      <c r="B42" s="10" t="s">
        <v>62</v>
      </c>
      <c r="C42" s="19">
        <v>13</v>
      </c>
      <c r="D42" s="19">
        <v>18</v>
      </c>
      <c r="E42" s="19">
        <v>23</v>
      </c>
      <c r="F42" s="19">
        <v>12</v>
      </c>
      <c r="G42" s="19">
        <v>12</v>
      </c>
      <c r="H42" s="19">
        <v>2</v>
      </c>
      <c r="I42" s="19">
        <v>2</v>
      </c>
      <c r="J42" s="19">
        <v>1</v>
      </c>
      <c r="K42" s="19">
        <v>0</v>
      </c>
      <c r="L42" s="19">
        <v>2</v>
      </c>
      <c r="M42" s="19">
        <v>58</v>
      </c>
      <c r="N42" s="19">
        <v>45</v>
      </c>
      <c r="O42" s="19">
        <v>59</v>
      </c>
      <c r="P42" s="19">
        <v>33</v>
      </c>
      <c r="Q42" s="19">
        <v>32</v>
      </c>
      <c r="R42" s="24">
        <f>SUM(C42:G42)/SUM(M42:Q42)</f>
        <v>0.34361233480176212</v>
      </c>
      <c r="S42" s="24">
        <f>SUM(H42:L42)/SUM(M42:Q42)</f>
        <v>3.0837004405286344E-2</v>
      </c>
    </row>
    <row r="43" spans="1:19">
      <c r="A43" s="5" t="s">
        <v>44</v>
      </c>
      <c r="B43" s="8" t="s">
        <v>7</v>
      </c>
      <c r="C43" s="19">
        <v>23</v>
      </c>
      <c r="D43" s="19">
        <v>16</v>
      </c>
      <c r="E43" s="19">
        <v>32</v>
      </c>
      <c r="F43" s="19">
        <v>29</v>
      </c>
      <c r="G43" s="19">
        <v>12</v>
      </c>
      <c r="H43" s="19">
        <v>0</v>
      </c>
      <c r="I43" s="19">
        <v>1</v>
      </c>
      <c r="J43" s="19">
        <v>0</v>
      </c>
      <c r="K43" s="19">
        <v>1</v>
      </c>
      <c r="L43" s="19">
        <v>0</v>
      </c>
      <c r="M43" s="19">
        <v>67</v>
      </c>
      <c r="N43" s="19">
        <v>50</v>
      </c>
      <c r="O43" s="19">
        <v>70</v>
      </c>
      <c r="P43" s="19">
        <v>69</v>
      </c>
      <c r="Q43" s="19">
        <v>64</v>
      </c>
      <c r="R43" s="24">
        <f>SUM(C43:G43)/SUM(M43:Q43)</f>
        <v>0.35</v>
      </c>
      <c r="S43" s="24">
        <f>SUM(H43:L43)/SUM(M43:Q43)</f>
        <v>6.2500000000000003E-3</v>
      </c>
    </row>
    <row r="44" spans="1:19">
      <c r="A44" s="5" t="s">
        <v>113</v>
      </c>
      <c r="B44" s="10" t="s">
        <v>114</v>
      </c>
      <c r="C44" s="19">
        <v>6</v>
      </c>
      <c r="D44" s="19">
        <v>12</v>
      </c>
      <c r="E44" s="19">
        <v>8</v>
      </c>
      <c r="F44" s="19">
        <v>14</v>
      </c>
      <c r="G44" s="19">
        <v>12</v>
      </c>
      <c r="H44" s="19">
        <v>2</v>
      </c>
      <c r="I44" s="19">
        <v>3</v>
      </c>
      <c r="J44" s="19">
        <v>1</v>
      </c>
      <c r="K44" s="19">
        <v>2</v>
      </c>
      <c r="L44" s="19">
        <v>1</v>
      </c>
      <c r="M44" s="19">
        <v>28</v>
      </c>
      <c r="N44" s="19">
        <v>30</v>
      </c>
      <c r="O44" s="19">
        <v>19</v>
      </c>
      <c r="P44" s="19">
        <v>28</v>
      </c>
      <c r="Q44" s="19">
        <v>26</v>
      </c>
      <c r="R44" s="24">
        <f>SUM(C44:G44)/SUM(M44:Q44)</f>
        <v>0.39694656488549618</v>
      </c>
      <c r="S44" s="24">
        <f>SUM(H44:L44)/SUM(M44:Q44)</f>
        <v>6.8702290076335881E-2</v>
      </c>
    </row>
    <row r="45" spans="1:19">
      <c r="A45" s="7" t="s">
        <v>34</v>
      </c>
      <c r="B45" s="8" t="s">
        <v>18</v>
      </c>
      <c r="C45" s="19">
        <v>5</v>
      </c>
      <c r="D45" s="19">
        <v>10</v>
      </c>
      <c r="E45" s="19">
        <v>13</v>
      </c>
      <c r="F45" s="19">
        <v>7</v>
      </c>
      <c r="G45" s="19">
        <v>10</v>
      </c>
      <c r="H45" s="19">
        <v>0</v>
      </c>
      <c r="I45" s="19">
        <v>3</v>
      </c>
      <c r="J45" s="19">
        <v>4</v>
      </c>
      <c r="K45" s="19">
        <v>3</v>
      </c>
      <c r="L45" s="19">
        <v>3</v>
      </c>
      <c r="M45" s="19">
        <v>31</v>
      </c>
      <c r="N45" s="19">
        <v>39</v>
      </c>
      <c r="O45" s="19">
        <v>48</v>
      </c>
      <c r="P45" s="19">
        <v>40</v>
      </c>
      <c r="Q45" s="19">
        <v>50</v>
      </c>
      <c r="R45" s="24">
        <f>SUM(C45:G45)/SUM(M45:Q45)</f>
        <v>0.21634615384615385</v>
      </c>
      <c r="S45" s="24">
        <f>SUM(H45:L45)/SUM(M45:Q45)</f>
        <v>6.25E-2</v>
      </c>
    </row>
    <row r="46" spans="1:19">
      <c r="A46" s="9" t="s">
        <v>121</v>
      </c>
      <c r="B46" s="10" t="s">
        <v>122</v>
      </c>
      <c r="C46" s="19">
        <v>8</v>
      </c>
      <c r="D46" s="19">
        <v>11</v>
      </c>
      <c r="E46" s="19">
        <v>11</v>
      </c>
      <c r="F46" s="19">
        <v>9</v>
      </c>
      <c r="G46" s="19">
        <v>10</v>
      </c>
      <c r="H46" s="19">
        <v>1</v>
      </c>
      <c r="I46" s="19">
        <v>2</v>
      </c>
      <c r="J46" s="19">
        <v>3</v>
      </c>
      <c r="K46" s="19">
        <v>1</v>
      </c>
      <c r="L46" s="19">
        <v>1</v>
      </c>
      <c r="M46" s="19">
        <v>27</v>
      </c>
      <c r="N46" s="19">
        <v>31</v>
      </c>
      <c r="O46" s="19">
        <v>31</v>
      </c>
      <c r="P46" s="19">
        <v>23</v>
      </c>
      <c r="Q46" s="19">
        <v>36</v>
      </c>
      <c r="R46" s="24">
        <f>SUM(C46:G46)/SUM(M46:Q46)</f>
        <v>0.33108108108108109</v>
      </c>
      <c r="S46" s="24">
        <f>SUM(H46:L46)/SUM(M46:Q46)</f>
        <v>5.4054054054054057E-2</v>
      </c>
    </row>
    <row r="47" spans="1:19">
      <c r="A47" s="5" t="s">
        <v>86</v>
      </c>
      <c r="B47" s="10" t="s">
        <v>87</v>
      </c>
      <c r="C47" s="19">
        <v>14</v>
      </c>
      <c r="D47" s="19">
        <v>12</v>
      </c>
      <c r="E47" s="19">
        <v>19</v>
      </c>
      <c r="F47" s="19">
        <v>10</v>
      </c>
      <c r="G47" s="19">
        <v>10</v>
      </c>
      <c r="H47" s="19">
        <v>5</v>
      </c>
      <c r="I47" s="19">
        <v>1</v>
      </c>
      <c r="J47" s="19">
        <v>0</v>
      </c>
      <c r="K47" s="19">
        <v>5</v>
      </c>
      <c r="L47" s="19">
        <v>6</v>
      </c>
      <c r="M47" s="19">
        <v>55</v>
      </c>
      <c r="N47" s="19">
        <v>45</v>
      </c>
      <c r="O47" s="19">
        <v>41</v>
      </c>
      <c r="P47" s="19">
        <v>44</v>
      </c>
      <c r="Q47" s="19">
        <v>51</v>
      </c>
      <c r="R47" s="24">
        <f>SUM(C47:G47)/SUM(M47:Q47)</f>
        <v>0.27542372881355931</v>
      </c>
      <c r="S47" s="24">
        <f>SUM(H47:L47)/SUM(M47:Q47)</f>
        <v>7.2033898305084748E-2</v>
      </c>
    </row>
    <row r="48" spans="1:19">
      <c r="A48" s="14" t="s">
        <v>105</v>
      </c>
      <c r="B48" s="10" t="s">
        <v>27</v>
      </c>
      <c r="C48" s="19">
        <v>7</v>
      </c>
      <c r="D48" s="19">
        <v>9</v>
      </c>
      <c r="E48" s="19">
        <v>9</v>
      </c>
      <c r="F48" s="19">
        <v>14</v>
      </c>
      <c r="G48" s="19">
        <v>10</v>
      </c>
      <c r="H48" s="19">
        <v>1</v>
      </c>
      <c r="I48" s="19">
        <v>1</v>
      </c>
      <c r="J48" s="19">
        <v>0</v>
      </c>
      <c r="K48" s="19">
        <v>0</v>
      </c>
      <c r="L48" s="19">
        <v>1</v>
      </c>
      <c r="M48" s="19">
        <v>32</v>
      </c>
      <c r="N48" s="19">
        <v>28</v>
      </c>
      <c r="O48" s="19">
        <v>30</v>
      </c>
      <c r="P48" s="19">
        <v>34</v>
      </c>
      <c r="Q48" s="19">
        <v>18</v>
      </c>
      <c r="R48" s="24">
        <f>SUM(C48:G48)/SUM(M48:Q48)</f>
        <v>0.34507042253521125</v>
      </c>
      <c r="S48" s="24">
        <f>SUM(H48:L48)/SUM(M48:Q48)</f>
        <v>2.1126760563380281E-2</v>
      </c>
    </row>
    <row r="49" spans="1:19">
      <c r="A49" s="5" t="s">
        <v>32</v>
      </c>
      <c r="B49" s="6" t="s">
        <v>33</v>
      </c>
      <c r="C49" s="19">
        <v>11</v>
      </c>
      <c r="D49" s="19">
        <v>12</v>
      </c>
      <c r="E49" s="19">
        <v>6</v>
      </c>
      <c r="F49" s="19">
        <v>10</v>
      </c>
      <c r="G49" s="19">
        <v>10</v>
      </c>
      <c r="H49" s="19">
        <v>0</v>
      </c>
      <c r="I49" s="19">
        <v>1</v>
      </c>
      <c r="J49" s="19">
        <v>0</v>
      </c>
      <c r="K49" s="19">
        <v>2</v>
      </c>
      <c r="L49" s="19">
        <v>1</v>
      </c>
      <c r="M49" s="19">
        <v>49</v>
      </c>
      <c r="N49" s="19">
        <v>53</v>
      </c>
      <c r="O49" s="19">
        <v>36</v>
      </c>
      <c r="P49" s="19">
        <v>52</v>
      </c>
      <c r="Q49" s="19">
        <v>75</v>
      </c>
      <c r="R49" s="24">
        <f>SUM(C49:G49)/SUM(M49:Q49)</f>
        <v>0.18490566037735848</v>
      </c>
      <c r="S49" s="24">
        <f>SUM(H49:L49)/SUM(M49:Q49)</f>
        <v>1.509433962264151E-2</v>
      </c>
    </row>
    <row r="50" spans="1:19">
      <c r="A50" s="7" t="s">
        <v>4</v>
      </c>
      <c r="B50" s="8" t="s">
        <v>5</v>
      </c>
      <c r="C50" s="19">
        <v>8</v>
      </c>
      <c r="D50" s="19">
        <v>6</v>
      </c>
      <c r="E50" s="19">
        <v>7</v>
      </c>
      <c r="F50" s="19">
        <v>4</v>
      </c>
      <c r="G50" s="19">
        <v>9</v>
      </c>
      <c r="H50" s="19">
        <v>0</v>
      </c>
      <c r="I50" s="19">
        <v>0</v>
      </c>
      <c r="J50" s="19">
        <v>0</v>
      </c>
      <c r="K50" s="19">
        <v>1</v>
      </c>
      <c r="L50" s="19">
        <v>0</v>
      </c>
      <c r="M50" s="19">
        <v>18</v>
      </c>
      <c r="N50" s="19">
        <v>14</v>
      </c>
      <c r="O50" s="19">
        <v>23</v>
      </c>
      <c r="P50" s="19">
        <v>17</v>
      </c>
      <c r="Q50" s="19">
        <v>15</v>
      </c>
      <c r="R50" s="24">
        <f>SUM(C50:G50)/SUM(M50:Q50)</f>
        <v>0.39080459770114945</v>
      </c>
      <c r="S50" s="24">
        <f>SUM(H50:L50)/SUM(M50:Q50)</f>
        <v>1.1494252873563218E-2</v>
      </c>
    </row>
    <row r="51" spans="1:19">
      <c r="A51" s="5" t="s">
        <v>23</v>
      </c>
      <c r="B51" s="10" t="s">
        <v>24</v>
      </c>
      <c r="C51" s="19">
        <v>5</v>
      </c>
      <c r="D51" s="19">
        <v>8</v>
      </c>
      <c r="E51" s="19">
        <v>8</v>
      </c>
      <c r="F51" s="19">
        <v>7</v>
      </c>
      <c r="G51" s="19">
        <v>9</v>
      </c>
      <c r="H51" s="19">
        <v>1</v>
      </c>
      <c r="I51" s="19">
        <v>0</v>
      </c>
      <c r="J51" s="19">
        <v>1</v>
      </c>
      <c r="K51" s="19">
        <v>3</v>
      </c>
      <c r="L51" s="19">
        <v>1</v>
      </c>
      <c r="M51" s="19">
        <v>29</v>
      </c>
      <c r="N51" s="19">
        <v>39</v>
      </c>
      <c r="O51" s="19">
        <v>19</v>
      </c>
      <c r="P51" s="19">
        <v>34</v>
      </c>
      <c r="Q51" s="19">
        <v>16</v>
      </c>
      <c r="R51" s="24">
        <f>SUM(C51:G51)/SUM(M51:Q51)</f>
        <v>0.27007299270072993</v>
      </c>
      <c r="S51" s="24">
        <f>SUM(H51:L51)/SUM(M51:Q51)</f>
        <v>4.3795620437956206E-2</v>
      </c>
    </row>
    <row r="52" spans="1:19">
      <c r="A52" s="12" t="s">
        <v>83</v>
      </c>
      <c r="B52" s="8" t="s">
        <v>84</v>
      </c>
      <c r="C52" s="19">
        <v>6</v>
      </c>
      <c r="D52" s="19">
        <v>6</v>
      </c>
      <c r="E52" s="19">
        <v>8</v>
      </c>
      <c r="F52" s="19">
        <v>6</v>
      </c>
      <c r="G52" s="19">
        <v>8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27</v>
      </c>
      <c r="N52" s="19">
        <v>14</v>
      </c>
      <c r="O52" s="19">
        <v>26</v>
      </c>
      <c r="P52" s="19">
        <v>23</v>
      </c>
      <c r="Q52" s="19">
        <v>25</v>
      </c>
      <c r="R52" s="24">
        <f>SUM(C52:G52)/SUM(M52:Q52)</f>
        <v>0.29565217391304349</v>
      </c>
      <c r="S52" s="24">
        <f>SUM(H52:L52)/SUM(M52:Q52)</f>
        <v>8.6956521739130436E-3</v>
      </c>
    </row>
    <row r="53" spans="1:19">
      <c r="A53" s="14" t="s">
        <v>95</v>
      </c>
      <c r="B53" s="10" t="s">
        <v>96</v>
      </c>
      <c r="C53" s="19">
        <v>4</v>
      </c>
      <c r="D53" s="19">
        <v>7</v>
      </c>
      <c r="E53" s="19">
        <v>8</v>
      </c>
      <c r="F53" s="19">
        <v>6</v>
      </c>
      <c r="G53" s="19">
        <v>8</v>
      </c>
      <c r="M53" s="19">
        <v>28</v>
      </c>
      <c r="N53" s="19">
        <v>38</v>
      </c>
      <c r="O53" s="19">
        <v>35</v>
      </c>
      <c r="P53" s="19">
        <v>33</v>
      </c>
      <c r="Q53" s="19">
        <v>42</v>
      </c>
      <c r="R53" s="24">
        <f>SUM(C53:G53)/SUM(M53:Q53)</f>
        <v>0.1875</v>
      </c>
      <c r="S53" s="24">
        <f>SUM(H53:L53)/SUM(M53:Q53)</f>
        <v>0</v>
      </c>
    </row>
    <row r="54" spans="1:19">
      <c r="A54" s="14" t="s">
        <v>90</v>
      </c>
      <c r="B54" s="12" t="s">
        <v>91</v>
      </c>
      <c r="C54" s="19">
        <v>16</v>
      </c>
      <c r="D54" s="19">
        <v>13</v>
      </c>
      <c r="E54" s="19">
        <v>11</v>
      </c>
      <c r="F54" s="19">
        <v>12</v>
      </c>
      <c r="G54" s="19">
        <v>7</v>
      </c>
      <c r="H54" s="19">
        <v>1</v>
      </c>
      <c r="I54" s="19">
        <v>1</v>
      </c>
      <c r="J54" s="19">
        <v>2</v>
      </c>
      <c r="K54" s="19">
        <v>0</v>
      </c>
      <c r="L54" s="19">
        <v>2</v>
      </c>
      <c r="M54" s="19">
        <v>28</v>
      </c>
      <c r="N54" s="19">
        <v>26</v>
      </c>
      <c r="O54" s="19">
        <v>22</v>
      </c>
      <c r="P54" s="19">
        <v>23</v>
      </c>
      <c r="Q54" s="19">
        <v>31</v>
      </c>
      <c r="R54" s="24">
        <f>SUM(C54:G54)/SUM(M54:Q54)</f>
        <v>0.45384615384615384</v>
      </c>
      <c r="S54" s="24">
        <f>SUM(H54:L54)/SUM(M54:Q54)</f>
        <v>4.6153846153846156E-2</v>
      </c>
    </row>
    <row r="55" spans="1:19">
      <c r="A55" s="7" t="s">
        <v>6</v>
      </c>
      <c r="B55" s="8" t="s">
        <v>7</v>
      </c>
      <c r="C55" s="19">
        <v>7</v>
      </c>
      <c r="D55" s="19">
        <v>6</v>
      </c>
      <c r="E55" s="19">
        <v>7</v>
      </c>
      <c r="F55" s="19">
        <v>6</v>
      </c>
      <c r="G55" s="19">
        <v>7</v>
      </c>
      <c r="H55" s="19">
        <v>1</v>
      </c>
      <c r="I55" s="19">
        <v>1</v>
      </c>
      <c r="J55" s="19">
        <v>0</v>
      </c>
      <c r="K55" s="19">
        <v>0</v>
      </c>
      <c r="L55" s="19">
        <v>0</v>
      </c>
      <c r="M55" s="19">
        <v>26</v>
      </c>
      <c r="N55" s="19">
        <v>27</v>
      </c>
      <c r="O55" s="19">
        <v>27</v>
      </c>
      <c r="P55" s="19">
        <v>28</v>
      </c>
      <c r="Q55" s="19">
        <v>33</v>
      </c>
      <c r="R55" s="24">
        <f>SUM(C55:G55)/SUM(M55:Q55)</f>
        <v>0.23404255319148937</v>
      </c>
      <c r="S55" s="24">
        <f>SUM(H55:L55)/SUM(M55:Q55)</f>
        <v>1.4184397163120567E-2</v>
      </c>
    </row>
    <row r="56" spans="1:19">
      <c r="A56" s="5" t="s">
        <v>119</v>
      </c>
      <c r="B56" s="10" t="s">
        <v>120</v>
      </c>
      <c r="C56" s="19">
        <v>2</v>
      </c>
      <c r="D56" s="19">
        <v>4</v>
      </c>
      <c r="E56" s="19">
        <v>2</v>
      </c>
      <c r="F56" s="19">
        <v>2</v>
      </c>
      <c r="G56" s="19">
        <v>7</v>
      </c>
      <c r="H56" s="19">
        <v>2</v>
      </c>
      <c r="I56" s="19">
        <v>1</v>
      </c>
      <c r="J56" s="19">
        <v>2</v>
      </c>
      <c r="K56" s="19">
        <v>0</v>
      </c>
      <c r="L56" s="19">
        <v>2</v>
      </c>
      <c r="M56" s="19">
        <v>19</v>
      </c>
      <c r="N56" s="19">
        <v>25</v>
      </c>
      <c r="O56" s="19">
        <v>37</v>
      </c>
      <c r="P56" s="19">
        <v>22</v>
      </c>
      <c r="Q56" s="19">
        <v>26</v>
      </c>
      <c r="R56" s="24">
        <f>SUM(C56:G56)/SUM(M56:Q56)</f>
        <v>0.13178294573643412</v>
      </c>
      <c r="S56" s="24">
        <f>SUM(H56:L56)/SUM(M56:Q56)</f>
        <v>5.4263565891472867E-2</v>
      </c>
    </row>
    <row r="57" spans="1:19">
      <c r="A57" s="11" t="s">
        <v>40</v>
      </c>
      <c r="B57" s="10" t="s">
        <v>41</v>
      </c>
      <c r="C57" s="19">
        <v>5</v>
      </c>
      <c r="D57" s="19">
        <v>3</v>
      </c>
      <c r="E57" s="19">
        <v>1</v>
      </c>
      <c r="F57" s="19">
        <v>4</v>
      </c>
      <c r="G57" s="19">
        <v>5</v>
      </c>
      <c r="H57" s="19">
        <v>0</v>
      </c>
      <c r="I57" s="19">
        <v>0</v>
      </c>
      <c r="J57" s="19">
        <v>1</v>
      </c>
      <c r="K57" s="19">
        <v>0</v>
      </c>
      <c r="L57" s="19">
        <v>0</v>
      </c>
      <c r="M57" s="19">
        <v>20</v>
      </c>
      <c r="N57" s="19">
        <v>13</v>
      </c>
      <c r="O57" s="19">
        <v>11</v>
      </c>
      <c r="P57" s="19">
        <v>15</v>
      </c>
      <c r="Q57" s="19">
        <v>23</v>
      </c>
      <c r="R57" s="24">
        <f>SUM(C57:G57)/SUM(M57:Q57)</f>
        <v>0.21951219512195122</v>
      </c>
      <c r="S57" s="24">
        <f>SUM(H57:L57)/SUM(M57:Q57)</f>
        <v>1.2195121951219513E-2</v>
      </c>
    </row>
    <row r="58" spans="1:19">
      <c r="A58" s="5" t="s">
        <v>123</v>
      </c>
      <c r="B58" s="6" t="s">
        <v>124</v>
      </c>
      <c r="C58" s="19">
        <v>6</v>
      </c>
      <c r="D58" s="19">
        <v>7</v>
      </c>
      <c r="E58" s="19">
        <v>9</v>
      </c>
      <c r="F58" s="19">
        <v>3</v>
      </c>
      <c r="G58" s="19">
        <v>5</v>
      </c>
      <c r="H58" s="19">
        <v>0</v>
      </c>
      <c r="I58" s="19">
        <v>1</v>
      </c>
      <c r="J58" s="19">
        <v>2</v>
      </c>
      <c r="K58" s="19">
        <v>1</v>
      </c>
      <c r="L58" s="19">
        <v>1</v>
      </c>
      <c r="M58" s="19">
        <v>36</v>
      </c>
      <c r="N58" s="19">
        <v>37</v>
      </c>
      <c r="O58" s="19">
        <v>40</v>
      </c>
      <c r="P58" s="19">
        <v>39</v>
      </c>
      <c r="Q58" s="19">
        <v>48</v>
      </c>
      <c r="R58" s="24">
        <f>SUM(C58:G58)/SUM(M58:Q58)</f>
        <v>0.15</v>
      </c>
      <c r="S58" s="24">
        <f>SUM(H58:L58)/SUM(M58:Q58)</f>
        <v>2.5000000000000001E-2</v>
      </c>
    </row>
    <row r="59" spans="1:19">
      <c r="A59" s="5" t="s">
        <v>50</v>
      </c>
      <c r="B59" s="10" t="s">
        <v>51</v>
      </c>
      <c r="C59" s="19">
        <v>7</v>
      </c>
      <c r="D59" s="19">
        <v>3</v>
      </c>
      <c r="E59" s="19">
        <v>12</v>
      </c>
      <c r="F59" s="19">
        <v>10</v>
      </c>
      <c r="G59" s="19">
        <v>4</v>
      </c>
      <c r="H59" s="19">
        <v>0</v>
      </c>
      <c r="I59" s="19">
        <v>1</v>
      </c>
      <c r="J59" s="19">
        <v>1</v>
      </c>
      <c r="K59" s="19">
        <v>0</v>
      </c>
      <c r="L59" s="19">
        <v>2</v>
      </c>
      <c r="M59" s="19">
        <v>22</v>
      </c>
      <c r="N59" s="19">
        <v>17</v>
      </c>
      <c r="O59" s="19">
        <v>24</v>
      </c>
      <c r="P59" s="19">
        <v>18</v>
      </c>
      <c r="Q59" s="19">
        <v>8</v>
      </c>
      <c r="R59" s="24">
        <f>SUM(C59:G59)/SUM(M59:Q59)</f>
        <v>0.4044943820224719</v>
      </c>
      <c r="S59" s="24">
        <f>SUM(H59:L59)/SUM(M59:Q59)</f>
        <v>4.49438202247191E-2</v>
      </c>
    </row>
    <row r="60" spans="1:19">
      <c r="A60" s="5" t="s">
        <v>15</v>
      </c>
      <c r="B60" s="10" t="s">
        <v>16</v>
      </c>
      <c r="C60" s="19">
        <v>12</v>
      </c>
      <c r="D60" s="19">
        <v>11</v>
      </c>
      <c r="E60" s="19">
        <v>9</v>
      </c>
      <c r="F60" s="19">
        <v>9</v>
      </c>
      <c r="G60" s="19">
        <v>4</v>
      </c>
      <c r="H60" s="19">
        <v>0</v>
      </c>
      <c r="I60" s="19">
        <v>2</v>
      </c>
      <c r="J60" s="19">
        <v>0</v>
      </c>
      <c r="K60" s="19">
        <v>1</v>
      </c>
      <c r="L60" s="19">
        <v>2</v>
      </c>
      <c r="M60" s="19">
        <v>27</v>
      </c>
      <c r="N60" s="19">
        <v>25</v>
      </c>
      <c r="O60" s="19">
        <v>15</v>
      </c>
      <c r="P60" s="19">
        <v>20</v>
      </c>
      <c r="Q60" s="19">
        <v>18</v>
      </c>
      <c r="R60" s="24">
        <f>SUM(C60:G60)/SUM(M60:Q60)</f>
        <v>0.42857142857142855</v>
      </c>
      <c r="S60" s="24">
        <f>SUM(H60:L60)/SUM(M60:Q60)</f>
        <v>4.7619047619047616E-2</v>
      </c>
    </row>
    <row r="61" spans="1:19">
      <c r="A61" s="14" t="s">
        <v>79</v>
      </c>
      <c r="B61" s="10" t="s">
        <v>80</v>
      </c>
      <c r="C61" s="19">
        <v>8</v>
      </c>
      <c r="D61" s="19">
        <v>4</v>
      </c>
      <c r="E61" s="19">
        <v>3</v>
      </c>
      <c r="F61" s="19">
        <v>5</v>
      </c>
      <c r="G61" s="19">
        <v>4</v>
      </c>
      <c r="H61" s="19">
        <v>1</v>
      </c>
      <c r="I61" s="19">
        <v>2</v>
      </c>
      <c r="J61" s="19">
        <v>2</v>
      </c>
      <c r="K61" s="19">
        <v>2</v>
      </c>
      <c r="L61" s="19">
        <v>0</v>
      </c>
      <c r="M61" s="19">
        <v>19</v>
      </c>
      <c r="N61" s="19">
        <v>17</v>
      </c>
      <c r="O61" s="19">
        <v>16</v>
      </c>
      <c r="P61" s="19">
        <v>12</v>
      </c>
      <c r="Q61" s="19">
        <v>17</v>
      </c>
      <c r="R61" s="24">
        <f>SUM(C61:G61)/SUM(M61:Q61)</f>
        <v>0.29629629629629628</v>
      </c>
      <c r="S61" s="24">
        <f>SUM(H61:L61)/SUM(M61:Q61)</f>
        <v>8.6419753086419748E-2</v>
      </c>
    </row>
    <row r="62" spans="1:19">
      <c r="A62" s="5" t="s">
        <v>115</v>
      </c>
      <c r="B62" s="10" t="s">
        <v>116</v>
      </c>
      <c r="C62" s="19">
        <v>1</v>
      </c>
      <c r="D62" s="19">
        <v>2</v>
      </c>
      <c r="E62" s="19">
        <v>1</v>
      </c>
      <c r="F62" s="19">
        <v>0</v>
      </c>
      <c r="G62" s="19">
        <v>4</v>
      </c>
      <c r="H62" s="19">
        <v>0</v>
      </c>
      <c r="I62" s="19">
        <v>0</v>
      </c>
      <c r="J62" s="19">
        <v>0</v>
      </c>
      <c r="K62" s="19">
        <v>1</v>
      </c>
      <c r="L62" s="19">
        <v>0</v>
      </c>
      <c r="M62" s="19">
        <v>4</v>
      </c>
      <c r="N62" s="19">
        <v>7</v>
      </c>
      <c r="O62" s="19">
        <v>5</v>
      </c>
      <c r="P62" s="19">
        <v>6</v>
      </c>
      <c r="Q62" s="19">
        <v>16</v>
      </c>
      <c r="R62" s="24">
        <f>SUM(C62:G62)/SUM(M62:Q62)</f>
        <v>0.21052631578947367</v>
      </c>
      <c r="S62" s="24">
        <f>SUM(H62:L62)/SUM(M62:Q62)</f>
        <v>2.6315789473684209E-2</v>
      </c>
    </row>
    <row r="63" spans="1:19">
      <c r="A63" s="5" t="s">
        <v>107</v>
      </c>
      <c r="B63" s="10" t="s">
        <v>108</v>
      </c>
      <c r="C63" s="19">
        <v>5</v>
      </c>
      <c r="D63" s="19">
        <v>4</v>
      </c>
      <c r="E63" s="19">
        <v>5</v>
      </c>
      <c r="F63" s="19">
        <v>6</v>
      </c>
      <c r="G63" s="19">
        <v>4</v>
      </c>
      <c r="H63" s="19">
        <v>0</v>
      </c>
      <c r="I63" s="19">
        <v>0</v>
      </c>
      <c r="J63" s="19">
        <v>0</v>
      </c>
      <c r="K63" s="19">
        <v>2</v>
      </c>
      <c r="L63" s="19">
        <v>1</v>
      </c>
      <c r="M63" s="19">
        <v>17</v>
      </c>
      <c r="N63" s="19">
        <v>20</v>
      </c>
      <c r="O63" s="19">
        <v>14</v>
      </c>
      <c r="P63" s="19">
        <v>15</v>
      </c>
      <c r="Q63" s="19">
        <v>25</v>
      </c>
      <c r="R63" s="24">
        <f>SUM(C63:G63)/SUM(M63:Q63)</f>
        <v>0.26373626373626374</v>
      </c>
      <c r="S63" s="24">
        <f>SUM(H63:L63)/SUM(M63:Q63)</f>
        <v>3.2967032967032968E-2</v>
      </c>
    </row>
    <row r="64" spans="1:19">
      <c r="A64" s="12" t="s">
        <v>19</v>
      </c>
      <c r="B64" s="8" t="s">
        <v>20</v>
      </c>
      <c r="C64" s="19">
        <v>6</v>
      </c>
      <c r="D64" s="19">
        <v>6</v>
      </c>
      <c r="E64" s="19">
        <v>4</v>
      </c>
      <c r="F64" s="19">
        <v>3</v>
      </c>
      <c r="G64" s="19">
        <v>3</v>
      </c>
      <c r="M64" s="19">
        <v>16</v>
      </c>
      <c r="N64" s="19">
        <v>11</v>
      </c>
      <c r="O64" s="19">
        <v>10</v>
      </c>
      <c r="P64" s="19">
        <v>3</v>
      </c>
      <c r="Q64" s="19">
        <v>16</v>
      </c>
      <c r="R64" s="24">
        <f>SUM(C64:G64)/SUM(M64:Q64)</f>
        <v>0.39285714285714285</v>
      </c>
      <c r="S64" s="24">
        <f>SUM(H64:L64)/SUM(M64:Q64)</f>
        <v>0</v>
      </c>
    </row>
    <row r="65" spans="1:19">
      <c r="A65" s="5" t="s">
        <v>103</v>
      </c>
      <c r="B65" s="10" t="s">
        <v>104</v>
      </c>
      <c r="C65" s="19">
        <v>4</v>
      </c>
      <c r="D65" s="19">
        <v>3</v>
      </c>
      <c r="E65" s="19">
        <v>1</v>
      </c>
      <c r="F65" s="19">
        <v>2</v>
      </c>
      <c r="G65" s="19">
        <v>3</v>
      </c>
      <c r="M65" s="19">
        <v>9</v>
      </c>
      <c r="N65" s="19">
        <v>10</v>
      </c>
      <c r="O65" s="19">
        <v>8</v>
      </c>
      <c r="P65" s="19">
        <v>6</v>
      </c>
      <c r="Q65" s="19">
        <v>12</v>
      </c>
      <c r="R65" s="24">
        <f>SUM(C65:G65)/SUM(M65:Q65)</f>
        <v>0.28888888888888886</v>
      </c>
      <c r="S65" s="24">
        <f>SUM(H65:L65)/SUM(M65:Q65)</f>
        <v>0</v>
      </c>
    </row>
    <row r="66" spans="1:19">
      <c r="A66" s="5" t="s">
        <v>17</v>
      </c>
      <c r="B66" s="10" t="s">
        <v>18</v>
      </c>
      <c r="C66" s="19">
        <v>3</v>
      </c>
      <c r="D66" s="19"/>
      <c r="E66" s="19">
        <v>0</v>
      </c>
      <c r="F66" s="19">
        <v>0</v>
      </c>
      <c r="G66" s="19">
        <v>2</v>
      </c>
      <c r="H66" s="19">
        <v>1</v>
      </c>
      <c r="J66" s="19">
        <v>0</v>
      </c>
      <c r="K66" s="19">
        <v>0</v>
      </c>
      <c r="L66" s="19">
        <v>0</v>
      </c>
      <c r="M66" s="19">
        <v>7</v>
      </c>
      <c r="N66" s="19">
        <v>0</v>
      </c>
      <c r="O66" s="19">
        <v>2</v>
      </c>
      <c r="P66" s="19">
        <v>2</v>
      </c>
      <c r="Q66" s="19">
        <v>4</v>
      </c>
      <c r="R66" s="24">
        <f>SUM(C66:G66)/SUM(M66:Q66)</f>
        <v>0.33333333333333331</v>
      </c>
      <c r="S66" s="24">
        <f>SUM(H66:L66)/SUM(M66:Q66)</f>
        <v>6.6666666666666666E-2</v>
      </c>
    </row>
    <row r="67" spans="1:19">
      <c r="A67" s="5" t="s">
        <v>81</v>
      </c>
      <c r="B67" s="6" t="s">
        <v>82</v>
      </c>
      <c r="C67" s="19"/>
      <c r="D67" s="19">
        <v>4</v>
      </c>
      <c r="E67" s="19">
        <v>1</v>
      </c>
      <c r="F67" s="19">
        <v>0</v>
      </c>
      <c r="G67" s="19">
        <v>2</v>
      </c>
      <c r="M67" s="19">
        <v>0</v>
      </c>
      <c r="N67" s="19">
        <v>5</v>
      </c>
      <c r="O67" s="19">
        <v>2</v>
      </c>
      <c r="P67" s="19">
        <v>2</v>
      </c>
      <c r="Q67" s="19">
        <v>3</v>
      </c>
      <c r="R67" s="24">
        <f>SUM(C67:G67)/SUM(M67:Q67)</f>
        <v>0.58333333333333337</v>
      </c>
      <c r="S67" s="24">
        <f>SUM(H67:L67)/SUM(M67:Q67)</f>
        <v>0</v>
      </c>
    </row>
    <row r="68" spans="1:19">
      <c r="A68" s="9" t="s">
        <v>69</v>
      </c>
      <c r="B68" s="10" t="s">
        <v>70</v>
      </c>
      <c r="C68" s="19">
        <v>5</v>
      </c>
      <c r="D68" s="19">
        <v>3</v>
      </c>
      <c r="E68" s="19">
        <v>2</v>
      </c>
      <c r="F68" s="19">
        <v>3</v>
      </c>
      <c r="G68" s="19">
        <v>2</v>
      </c>
      <c r="M68" s="19">
        <v>9</v>
      </c>
      <c r="N68" s="19">
        <v>9</v>
      </c>
      <c r="O68" s="19">
        <v>7</v>
      </c>
      <c r="P68" s="19">
        <v>7</v>
      </c>
      <c r="Q68" s="19">
        <v>14</v>
      </c>
      <c r="R68" s="24">
        <f>SUM(C68:G68)/SUM(M68:Q68)</f>
        <v>0.32608695652173914</v>
      </c>
      <c r="S68" s="24">
        <f>SUM(H68:L68)/SUM(M68:Q68)</f>
        <v>0</v>
      </c>
    </row>
    <row r="69" spans="1:19">
      <c r="A69" s="5" t="s">
        <v>23</v>
      </c>
      <c r="B69" s="10" t="s">
        <v>25</v>
      </c>
      <c r="C69" s="19">
        <v>2</v>
      </c>
      <c r="D69" s="19">
        <v>3</v>
      </c>
      <c r="E69" s="19">
        <v>2</v>
      </c>
      <c r="F69" s="19">
        <v>1</v>
      </c>
      <c r="G69" s="19">
        <v>2</v>
      </c>
      <c r="M69" s="19">
        <v>8</v>
      </c>
      <c r="N69" s="19">
        <v>7</v>
      </c>
      <c r="O69" s="19">
        <v>9</v>
      </c>
      <c r="P69" s="19">
        <v>5</v>
      </c>
      <c r="Q69" s="19">
        <v>7</v>
      </c>
      <c r="R69" s="24">
        <f>SUM(C69:G69)/SUM(M69:Q69)</f>
        <v>0.27777777777777779</v>
      </c>
      <c r="S69" s="24">
        <f>SUM(H69:L69)/SUM(M69:Q69)</f>
        <v>0</v>
      </c>
    </row>
    <row r="70" spans="1:19">
      <c r="A70" s="13" t="s">
        <v>28</v>
      </c>
      <c r="B70" s="6" t="s">
        <v>29</v>
      </c>
      <c r="C70" s="19">
        <v>1</v>
      </c>
      <c r="D70" s="19">
        <v>1</v>
      </c>
      <c r="E70" s="19">
        <v>0</v>
      </c>
      <c r="F70" s="19">
        <v>0</v>
      </c>
      <c r="G70" s="19">
        <v>2</v>
      </c>
      <c r="H70" s="19">
        <v>1</v>
      </c>
      <c r="I70" s="19">
        <v>0</v>
      </c>
      <c r="J70" s="19">
        <v>0</v>
      </c>
      <c r="K70" s="19">
        <v>0</v>
      </c>
      <c r="L70" s="19">
        <v>1</v>
      </c>
      <c r="M70" s="19">
        <v>7</v>
      </c>
      <c r="N70" s="19">
        <v>8</v>
      </c>
      <c r="O70" s="19">
        <v>5</v>
      </c>
      <c r="P70" s="19">
        <v>3</v>
      </c>
      <c r="Q70" s="19">
        <v>8</v>
      </c>
      <c r="R70" s="24">
        <f>SUM(C70:G70)/SUM(M70:Q70)</f>
        <v>0.12903225806451613</v>
      </c>
      <c r="S70" s="24">
        <f>SUM(H70:L70)/SUM(M70:Q70)</f>
        <v>6.4516129032258063E-2</v>
      </c>
    </row>
    <row r="71" spans="1:19">
      <c r="A71" s="7" t="s">
        <v>47</v>
      </c>
      <c r="B71" s="8" t="s">
        <v>18</v>
      </c>
      <c r="C71" s="19">
        <v>2</v>
      </c>
      <c r="D71" s="19">
        <v>3</v>
      </c>
      <c r="E71" s="19">
        <v>0</v>
      </c>
      <c r="F71" s="19">
        <v>2</v>
      </c>
      <c r="G71" s="19">
        <v>1</v>
      </c>
      <c r="H71" s="19">
        <v>0</v>
      </c>
      <c r="I71" s="19">
        <v>0</v>
      </c>
      <c r="J71" s="19">
        <v>1</v>
      </c>
      <c r="K71" s="19">
        <v>0</v>
      </c>
      <c r="L71" s="19">
        <v>0</v>
      </c>
      <c r="M71" s="19">
        <v>8</v>
      </c>
      <c r="N71" s="19">
        <v>13</v>
      </c>
      <c r="O71" s="19">
        <v>13</v>
      </c>
      <c r="P71" s="19">
        <v>9</v>
      </c>
      <c r="Q71" s="19">
        <v>10</v>
      </c>
      <c r="R71" s="24">
        <f>SUM(C71:G71)/SUM(M71:Q71)</f>
        <v>0.15094339622641509</v>
      </c>
      <c r="S71" s="24">
        <f>SUM(H71:L71)/SUM(M71:Q71)</f>
        <v>1.8867924528301886E-2</v>
      </c>
    </row>
    <row r="72" spans="1:19">
      <c r="A72" s="11" t="s">
        <v>13</v>
      </c>
      <c r="B72" s="12" t="s">
        <v>14</v>
      </c>
      <c r="C72" s="19">
        <v>3</v>
      </c>
      <c r="D72" s="19">
        <v>4</v>
      </c>
      <c r="E72" s="19">
        <v>3</v>
      </c>
      <c r="F72" s="19">
        <v>3</v>
      </c>
      <c r="G72" s="19">
        <v>1</v>
      </c>
      <c r="H72" s="19">
        <v>1</v>
      </c>
      <c r="I72" s="19">
        <v>0</v>
      </c>
      <c r="J72" s="19">
        <v>0</v>
      </c>
      <c r="K72" s="19">
        <v>0</v>
      </c>
      <c r="L72" s="19">
        <v>0</v>
      </c>
      <c r="M72" s="19">
        <v>11</v>
      </c>
      <c r="N72" s="19">
        <v>21</v>
      </c>
      <c r="O72" s="19">
        <v>12</v>
      </c>
      <c r="P72" s="19">
        <v>8</v>
      </c>
      <c r="Q72" s="19">
        <v>11</v>
      </c>
      <c r="R72" s="24">
        <f>SUM(C72:G72)/SUM(M72:Q72)</f>
        <v>0.22222222222222221</v>
      </c>
      <c r="S72" s="24">
        <f>SUM(H72:L72)/SUM(M72:Q72)</f>
        <v>1.5873015873015872E-2</v>
      </c>
    </row>
    <row r="73" spans="1:19">
      <c r="A73" s="15" t="s">
        <v>100</v>
      </c>
      <c r="B73" s="10" t="s">
        <v>102</v>
      </c>
      <c r="C73" s="19">
        <v>2</v>
      </c>
      <c r="D73" s="19">
        <v>2</v>
      </c>
      <c r="E73" s="19">
        <v>1</v>
      </c>
      <c r="F73" s="19">
        <v>1</v>
      </c>
      <c r="G73" s="19">
        <v>1</v>
      </c>
      <c r="M73" s="19">
        <v>3</v>
      </c>
      <c r="N73" s="19">
        <v>3</v>
      </c>
      <c r="O73" s="19">
        <v>3</v>
      </c>
      <c r="P73" s="19">
        <v>3</v>
      </c>
      <c r="Q73" s="19">
        <v>4</v>
      </c>
      <c r="R73" s="24">
        <f>SUM(C73:G73)/SUM(M73:Q73)</f>
        <v>0.4375</v>
      </c>
      <c r="S73" s="24">
        <f>SUM(H73:L73)/SUM(M73:Q73)</f>
        <v>0</v>
      </c>
    </row>
    <row r="74" spans="1:19">
      <c r="A74" s="14" t="s">
        <v>45</v>
      </c>
      <c r="B74" s="10" t="s">
        <v>46</v>
      </c>
      <c r="C74" s="19">
        <v>0</v>
      </c>
      <c r="D74" s="19">
        <v>0</v>
      </c>
      <c r="E74" s="19">
        <v>0</v>
      </c>
      <c r="F74" s="19">
        <v>0</v>
      </c>
      <c r="G74" s="19">
        <v>1</v>
      </c>
      <c r="H74" s="19">
        <v>1</v>
      </c>
      <c r="I74" s="19">
        <v>1</v>
      </c>
      <c r="J74" s="19">
        <v>0</v>
      </c>
      <c r="K74" s="19">
        <v>0</v>
      </c>
      <c r="L74" s="19">
        <v>0</v>
      </c>
      <c r="M74" s="19">
        <v>2</v>
      </c>
      <c r="N74" s="19">
        <v>4</v>
      </c>
      <c r="O74" s="19">
        <v>4</v>
      </c>
      <c r="P74" s="19">
        <v>3</v>
      </c>
      <c r="Q74" s="19">
        <v>7</v>
      </c>
      <c r="R74" s="24">
        <f>SUM(C74:G74)/SUM(M74:Q74)</f>
        <v>0.05</v>
      </c>
      <c r="S74" s="24">
        <f>SUM(H74:L74)/SUM(M74:Q74)</f>
        <v>0.1</v>
      </c>
    </row>
    <row r="75" spans="1:19">
      <c r="A75" s="21" t="s">
        <v>71</v>
      </c>
      <c r="B75" s="20" t="s">
        <v>72</v>
      </c>
      <c r="C75" s="19">
        <v>3</v>
      </c>
      <c r="D75" s="19">
        <v>1</v>
      </c>
      <c r="E75" s="19">
        <v>0</v>
      </c>
      <c r="F75" s="19">
        <v>0</v>
      </c>
      <c r="G75" s="19">
        <v>1</v>
      </c>
      <c r="H75" s="19">
        <v>0</v>
      </c>
      <c r="I75" s="19">
        <v>0</v>
      </c>
      <c r="J75" s="19">
        <v>0</v>
      </c>
      <c r="K75" s="19">
        <v>0</v>
      </c>
      <c r="L75" s="19">
        <v>1</v>
      </c>
      <c r="M75" s="19">
        <v>9</v>
      </c>
      <c r="N75" s="19">
        <v>4</v>
      </c>
      <c r="O75" s="19">
        <v>7</v>
      </c>
      <c r="P75" s="19">
        <v>5</v>
      </c>
      <c r="Q75" s="19">
        <v>8</v>
      </c>
      <c r="R75" s="24">
        <f>SUM(C75:G75)/SUM(M75:Q75)</f>
        <v>0.15151515151515152</v>
      </c>
      <c r="S75" s="24">
        <f>SUM(H75:L75)/SUM(M75:Q75)</f>
        <v>3.0303030303030304E-2</v>
      </c>
    </row>
    <row r="76" spans="1:19">
      <c r="A76" s="5" t="s">
        <v>21</v>
      </c>
      <c r="B76" s="10" t="s">
        <v>22</v>
      </c>
      <c r="E76" s="19">
        <v>1</v>
      </c>
      <c r="G76" s="19">
        <v>1</v>
      </c>
      <c r="O76" s="19">
        <v>1</v>
      </c>
      <c r="Q76" s="19">
        <v>2</v>
      </c>
      <c r="R76" s="24">
        <f>SUM(C76:G76)/SUM(M76:Q76)</f>
        <v>0.66666666666666663</v>
      </c>
      <c r="S76" s="24">
        <f>SUM(H76:L76)/SUM(M76:Q76)</f>
        <v>0</v>
      </c>
    </row>
    <row r="77" spans="1:19">
      <c r="A77" s="13" t="s">
        <v>37</v>
      </c>
      <c r="B77" s="6" t="s">
        <v>38</v>
      </c>
      <c r="C77" s="19">
        <v>0</v>
      </c>
      <c r="D77" s="19">
        <v>0</v>
      </c>
      <c r="E77" s="19">
        <v>1</v>
      </c>
      <c r="F77" s="19">
        <v>0</v>
      </c>
      <c r="G77" s="19">
        <v>0</v>
      </c>
      <c r="M77" s="19">
        <v>2</v>
      </c>
      <c r="N77" s="19">
        <v>1</v>
      </c>
      <c r="O77" s="19">
        <v>2</v>
      </c>
      <c r="P77" s="19">
        <v>3</v>
      </c>
      <c r="Q77" s="19">
        <v>3</v>
      </c>
      <c r="R77" s="24">
        <f>SUM(C77:G77)/SUM(M77:Q77)</f>
        <v>9.0909090909090912E-2</v>
      </c>
      <c r="S77" s="24">
        <f>SUM(H77:L77)/SUM(M77:Q77)</f>
        <v>0</v>
      </c>
    </row>
    <row r="78" spans="1:19">
      <c r="A78" s="11" t="s">
        <v>125</v>
      </c>
      <c r="B78" s="12" t="s">
        <v>126</v>
      </c>
      <c r="C78" s="19">
        <v>2</v>
      </c>
      <c r="D78" s="19">
        <v>0</v>
      </c>
      <c r="E78" s="19">
        <v>1</v>
      </c>
      <c r="F78" s="19">
        <v>1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1</v>
      </c>
      <c r="M78" s="19">
        <v>4</v>
      </c>
      <c r="N78" s="19">
        <v>5</v>
      </c>
      <c r="O78" s="19">
        <v>2</v>
      </c>
      <c r="P78" s="19">
        <v>6</v>
      </c>
      <c r="Q78" s="19">
        <v>5</v>
      </c>
      <c r="R78" s="24">
        <f>SUM(C78:G78)/SUM(M78:Q78)</f>
        <v>0.18181818181818182</v>
      </c>
      <c r="S78" s="24">
        <f>SUM(H78:L78)/SUM(M78:Q78)</f>
        <v>4.5454545454545456E-2</v>
      </c>
    </row>
  </sheetData>
  <autoFilter ref="A2:S78" xr:uid="{68EB0F29-496C-40D4-AD0E-281DA2DF1A68}">
    <sortState ref="A3:S78">
      <sortCondition descending="1" ref="G2:G78"/>
    </sortState>
  </autoFilter>
  <mergeCells count="2">
    <mergeCell ref="C1:G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359F-117A-46CF-8E04-978AF7184F3E}">
  <dimension ref="A1:AL77"/>
  <sheetViews>
    <sheetView workbookViewId="0">
      <selection activeCell="N1" sqref="N1:Q1048576"/>
    </sheetView>
  </sheetViews>
  <sheetFormatPr defaultRowHeight="12.75"/>
  <cols>
    <col min="1" max="1" width="16.7109375" style="91" customWidth="1"/>
    <col min="2" max="2" width="9.140625" style="70"/>
    <col min="3" max="7" width="9.5703125" style="70" bestFit="1" customWidth="1"/>
    <col min="8" max="13" width="10.7109375" style="70" customWidth="1"/>
    <col min="14" max="14" width="16.7109375" style="91" customWidth="1"/>
    <col min="15" max="15" width="9.140625" style="70"/>
    <col min="16" max="16" width="11" style="70" customWidth="1"/>
    <col min="17" max="19" width="10.7109375" style="70" customWidth="1"/>
    <col min="20" max="23" width="9.140625" style="70"/>
    <col min="24" max="38" width="9.28515625" style="70" bestFit="1" customWidth="1"/>
    <col min="39" max="16384" width="9.140625" style="70"/>
  </cols>
  <sheetData>
    <row r="1" spans="1:38">
      <c r="A1" s="66" t="s">
        <v>0</v>
      </c>
      <c r="B1" s="67" t="s">
        <v>1</v>
      </c>
      <c r="C1" s="68">
        <v>2011</v>
      </c>
      <c r="D1" s="68">
        <v>2012</v>
      </c>
      <c r="E1" s="68">
        <v>2013</v>
      </c>
      <c r="F1" s="68">
        <v>2014</v>
      </c>
      <c r="G1" s="68">
        <v>2015</v>
      </c>
      <c r="H1" s="69">
        <v>2016</v>
      </c>
      <c r="I1" s="69">
        <v>2017</v>
      </c>
      <c r="J1" s="69">
        <v>2018</v>
      </c>
      <c r="K1" s="69">
        <v>2019</v>
      </c>
      <c r="L1" s="69">
        <v>2020</v>
      </c>
      <c r="M1" s="92"/>
      <c r="N1" s="66" t="s">
        <v>0</v>
      </c>
      <c r="O1" s="67" t="s">
        <v>1</v>
      </c>
      <c r="P1" s="92" t="s">
        <v>172</v>
      </c>
      <c r="Q1" s="92" t="s">
        <v>173</v>
      </c>
      <c r="R1" s="92" t="s">
        <v>174</v>
      </c>
      <c r="S1" s="92" t="s">
        <v>175</v>
      </c>
      <c r="U1" s="67" t="s">
        <v>0</v>
      </c>
      <c r="V1" s="67" t="s">
        <v>1</v>
      </c>
      <c r="W1" s="66" t="s">
        <v>161</v>
      </c>
      <c r="X1" s="66">
        <v>2005</v>
      </c>
      <c r="Y1" s="66">
        <v>2006</v>
      </c>
      <c r="Z1" s="66">
        <v>2007</v>
      </c>
      <c r="AA1" s="66">
        <v>2008</v>
      </c>
      <c r="AB1" s="66">
        <v>2009</v>
      </c>
      <c r="AC1" s="66">
        <v>2010</v>
      </c>
      <c r="AD1" s="68">
        <v>2011</v>
      </c>
      <c r="AE1" s="68">
        <v>2012</v>
      </c>
      <c r="AF1" s="68">
        <v>2013</v>
      </c>
      <c r="AG1" s="68">
        <v>2014</v>
      </c>
      <c r="AH1" s="68">
        <v>2015</v>
      </c>
      <c r="AI1" s="68">
        <v>2016</v>
      </c>
      <c r="AJ1" s="68">
        <v>2017</v>
      </c>
      <c r="AK1" s="68">
        <v>2018</v>
      </c>
      <c r="AL1" s="68">
        <v>2019</v>
      </c>
    </row>
    <row r="2" spans="1:38">
      <c r="A2" s="71" t="s">
        <v>2</v>
      </c>
      <c r="B2" s="72" t="s">
        <v>3</v>
      </c>
      <c r="C2" s="63">
        <v>9</v>
      </c>
      <c r="D2" s="63">
        <v>18</v>
      </c>
      <c r="E2" s="63">
        <v>16</v>
      </c>
      <c r="F2" s="63">
        <v>28</v>
      </c>
      <c r="G2" s="63">
        <v>15</v>
      </c>
      <c r="H2" s="73">
        <v>31</v>
      </c>
      <c r="I2" s="73">
        <v>29</v>
      </c>
      <c r="J2" s="73">
        <v>34</v>
      </c>
      <c r="K2" s="73">
        <v>42</v>
      </c>
      <c r="L2" s="73">
        <v>30</v>
      </c>
      <c r="M2" s="73"/>
      <c r="N2" s="71" t="s">
        <v>2</v>
      </c>
      <c r="O2" s="72" t="s">
        <v>3</v>
      </c>
      <c r="P2" s="73">
        <v>33.200000000000003</v>
      </c>
      <c r="Q2" s="94">
        <v>17.2</v>
      </c>
      <c r="R2" s="94">
        <f>P2-Q2</f>
        <v>16.000000000000004</v>
      </c>
      <c r="S2" s="93">
        <f>(P2-Q2)/Q2</f>
        <v>0.93023255813953509</v>
      </c>
      <c r="U2" s="74" t="s">
        <v>2</v>
      </c>
      <c r="V2" s="72" t="s">
        <v>3</v>
      </c>
      <c r="W2" s="75" t="s">
        <v>162</v>
      </c>
      <c r="X2" s="59">
        <v>21</v>
      </c>
      <c r="Y2" s="59">
        <v>18</v>
      </c>
      <c r="Z2" s="58">
        <v>14</v>
      </c>
      <c r="AA2" s="58">
        <v>13</v>
      </c>
      <c r="AB2" s="58">
        <v>10</v>
      </c>
      <c r="AC2" s="58">
        <v>9</v>
      </c>
      <c r="AD2" s="63">
        <v>9</v>
      </c>
      <c r="AE2" s="63">
        <v>18</v>
      </c>
      <c r="AF2" s="63">
        <v>16</v>
      </c>
      <c r="AG2" s="63">
        <v>28</v>
      </c>
      <c r="AH2" s="63">
        <v>15</v>
      </c>
      <c r="AI2" s="63">
        <v>31</v>
      </c>
      <c r="AJ2" s="63">
        <v>29</v>
      </c>
      <c r="AK2" s="63">
        <v>34</v>
      </c>
      <c r="AL2" s="63">
        <v>42</v>
      </c>
    </row>
    <row r="3" spans="1:38">
      <c r="A3" s="76" t="s">
        <v>4</v>
      </c>
      <c r="B3" s="77" t="s">
        <v>5</v>
      </c>
      <c r="C3" s="63">
        <v>4</v>
      </c>
      <c r="D3" s="63">
        <v>7</v>
      </c>
      <c r="E3" s="63">
        <v>5</v>
      </c>
      <c r="F3" s="63">
        <v>9</v>
      </c>
      <c r="G3" s="63">
        <v>8</v>
      </c>
      <c r="H3" s="73">
        <v>8</v>
      </c>
      <c r="I3" s="73">
        <v>6</v>
      </c>
      <c r="J3" s="73">
        <v>7</v>
      </c>
      <c r="K3" s="73">
        <v>4</v>
      </c>
      <c r="L3" s="73">
        <v>9</v>
      </c>
      <c r="M3" s="73"/>
      <c r="N3" s="76" t="s">
        <v>4</v>
      </c>
      <c r="O3" s="77" t="s">
        <v>5</v>
      </c>
      <c r="P3" s="73">
        <v>6.8</v>
      </c>
      <c r="Q3" s="94">
        <v>6.6</v>
      </c>
      <c r="R3" s="94">
        <f t="shared" ref="R3:R66" si="0">P3-Q3</f>
        <v>0.20000000000000018</v>
      </c>
      <c r="S3" s="93">
        <f t="shared" ref="S3:S66" si="1">(P3-Q3)/Q3</f>
        <v>3.0303030303030332E-2</v>
      </c>
      <c r="U3" s="76" t="s">
        <v>4</v>
      </c>
      <c r="V3" s="77" t="s">
        <v>5</v>
      </c>
      <c r="W3" s="78" t="s">
        <v>166</v>
      </c>
      <c r="X3" s="59">
        <v>4</v>
      </c>
      <c r="Y3" s="59">
        <v>3</v>
      </c>
      <c r="Z3" s="59">
        <v>9</v>
      </c>
      <c r="AA3" s="59">
        <v>2</v>
      </c>
      <c r="AB3" s="59">
        <v>4</v>
      </c>
      <c r="AC3" s="59">
        <v>3</v>
      </c>
      <c r="AD3" s="63">
        <v>4</v>
      </c>
      <c r="AE3" s="63">
        <v>7</v>
      </c>
      <c r="AF3" s="63">
        <v>5</v>
      </c>
      <c r="AG3" s="63">
        <v>9</v>
      </c>
      <c r="AH3" s="63">
        <v>8</v>
      </c>
      <c r="AI3" s="63">
        <v>8</v>
      </c>
      <c r="AJ3" s="63">
        <v>6</v>
      </c>
      <c r="AK3" s="63">
        <v>7</v>
      </c>
      <c r="AL3" s="63">
        <v>4</v>
      </c>
    </row>
    <row r="4" spans="1:38">
      <c r="A4" s="76" t="s">
        <v>6</v>
      </c>
      <c r="B4" s="77" t="s">
        <v>7</v>
      </c>
      <c r="C4" s="63">
        <v>5</v>
      </c>
      <c r="D4" s="63">
        <v>8</v>
      </c>
      <c r="E4" s="63">
        <v>5</v>
      </c>
      <c r="F4" s="63">
        <v>6</v>
      </c>
      <c r="G4" s="63">
        <v>8</v>
      </c>
      <c r="H4" s="73">
        <v>7</v>
      </c>
      <c r="I4" s="73">
        <v>6</v>
      </c>
      <c r="J4" s="73">
        <v>7</v>
      </c>
      <c r="K4" s="73">
        <v>6</v>
      </c>
      <c r="L4" s="73">
        <v>7</v>
      </c>
      <c r="M4" s="73"/>
      <c r="N4" s="76" t="s">
        <v>6</v>
      </c>
      <c r="O4" s="77" t="s">
        <v>7</v>
      </c>
      <c r="P4" s="73">
        <v>6.6</v>
      </c>
      <c r="Q4" s="94">
        <v>6.4</v>
      </c>
      <c r="R4" s="94">
        <f t="shared" si="0"/>
        <v>0.19999999999999929</v>
      </c>
      <c r="S4" s="93">
        <f t="shared" si="1"/>
        <v>3.1249999999999889E-2</v>
      </c>
      <c r="U4" s="76" t="s">
        <v>6</v>
      </c>
      <c r="V4" s="77" t="s">
        <v>7</v>
      </c>
      <c r="W4" s="75" t="s">
        <v>162</v>
      </c>
      <c r="X4" s="59">
        <v>4</v>
      </c>
      <c r="Y4" s="59">
        <v>7</v>
      </c>
      <c r="Z4" s="58">
        <v>4</v>
      </c>
      <c r="AA4" s="58">
        <v>5</v>
      </c>
      <c r="AB4" s="58">
        <v>6</v>
      </c>
      <c r="AC4" s="58">
        <v>2</v>
      </c>
      <c r="AD4" s="63">
        <v>5</v>
      </c>
      <c r="AE4" s="63">
        <v>8</v>
      </c>
      <c r="AF4" s="63">
        <v>5</v>
      </c>
      <c r="AG4" s="63">
        <v>6</v>
      </c>
      <c r="AH4" s="63">
        <v>8</v>
      </c>
      <c r="AI4" s="63">
        <v>7</v>
      </c>
      <c r="AJ4" s="63">
        <v>6</v>
      </c>
      <c r="AK4" s="63">
        <v>7</v>
      </c>
      <c r="AL4" s="63">
        <v>6</v>
      </c>
    </row>
    <row r="5" spans="1:38">
      <c r="A5" s="76" t="s">
        <v>8</v>
      </c>
      <c r="B5" s="77" t="s">
        <v>9</v>
      </c>
      <c r="C5" s="63">
        <v>11</v>
      </c>
      <c r="D5" s="63">
        <v>8</v>
      </c>
      <c r="E5" s="63">
        <v>20</v>
      </c>
      <c r="F5" s="63">
        <v>20</v>
      </c>
      <c r="G5" s="63">
        <v>15</v>
      </c>
      <c r="H5" s="73">
        <v>21</v>
      </c>
      <c r="I5" s="73">
        <v>21</v>
      </c>
      <c r="J5" s="73">
        <v>19</v>
      </c>
      <c r="K5" s="73">
        <v>23</v>
      </c>
      <c r="L5" s="73">
        <v>25</v>
      </c>
      <c r="M5" s="73"/>
      <c r="N5" s="76" t="s">
        <v>8</v>
      </c>
      <c r="O5" s="77" t="s">
        <v>9</v>
      </c>
      <c r="P5" s="73">
        <v>21.8</v>
      </c>
      <c r="Q5" s="94">
        <v>14.8</v>
      </c>
      <c r="R5" s="94">
        <f t="shared" si="0"/>
        <v>7</v>
      </c>
      <c r="S5" s="93">
        <f t="shared" si="1"/>
        <v>0.47297297297297297</v>
      </c>
      <c r="U5" s="76" t="s">
        <v>8</v>
      </c>
      <c r="V5" s="77" t="s">
        <v>9</v>
      </c>
      <c r="W5" s="75" t="s">
        <v>162</v>
      </c>
      <c r="X5" s="59">
        <v>6</v>
      </c>
      <c r="Y5" s="59">
        <v>6</v>
      </c>
      <c r="Z5" s="58">
        <v>14</v>
      </c>
      <c r="AA5" s="58">
        <v>18</v>
      </c>
      <c r="AB5" s="58">
        <v>12</v>
      </c>
      <c r="AC5" s="58">
        <v>15</v>
      </c>
      <c r="AD5" s="63">
        <v>11</v>
      </c>
      <c r="AE5" s="63">
        <v>8</v>
      </c>
      <c r="AF5" s="63">
        <v>20</v>
      </c>
      <c r="AG5" s="63">
        <v>20</v>
      </c>
      <c r="AH5" s="63">
        <v>15</v>
      </c>
      <c r="AI5" s="63">
        <v>21</v>
      </c>
      <c r="AJ5" s="63">
        <v>21</v>
      </c>
      <c r="AK5" s="63">
        <v>19</v>
      </c>
      <c r="AL5" s="63">
        <v>23</v>
      </c>
    </row>
    <row r="6" spans="1:38">
      <c r="A6" s="74" t="s">
        <v>10</v>
      </c>
      <c r="B6" s="77" t="s">
        <v>7</v>
      </c>
      <c r="C6" s="63">
        <v>22</v>
      </c>
      <c r="D6" s="63">
        <v>25</v>
      </c>
      <c r="E6" s="63">
        <v>21</v>
      </c>
      <c r="F6" s="63">
        <v>12</v>
      </c>
      <c r="G6" s="63">
        <v>32</v>
      </c>
      <c r="H6" s="73">
        <v>30</v>
      </c>
      <c r="I6" s="73">
        <v>23</v>
      </c>
      <c r="J6" s="73">
        <v>31</v>
      </c>
      <c r="K6" s="73">
        <v>34</v>
      </c>
      <c r="L6" s="73">
        <v>33</v>
      </c>
      <c r="M6" s="73"/>
      <c r="N6" s="74" t="s">
        <v>10</v>
      </c>
      <c r="O6" s="77" t="s">
        <v>7</v>
      </c>
      <c r="P6" s="73">
        <v>30.2</v>
      </c>
      <c r="Q6" s="94">
        <v>22.4</v>
      </c>
      <c r="R6" s="94">
        <f t="shared" si="0"/>
        <v>7.8000000000000007</v>
      </c>
      <c r="S6" s="93">
        <f t="shared" si="1"/>
        <v>0.34821428571428575</v>
      </c>
      <c r="U6" s="74" t="s">
        <v>164</v>
      </c>
      <c r="V6" s="77" t="s">
        <v>7</v>
      </c>
      <c r="W6" s="75" t="s">
        <v>162</v>
      </c>
      <c r="X6" s="59">
        <v>17</v>
      </c>
      <c r="Y6" s="59">
        <v>15</v>
      </c>
      <c r="Z6" s="58">
        <v>23</v>
      </c>
      <c r="AA6" s="58">
        <v>15</v>
      </c>
      <c r="AB6" s="58">
        <v>16</v>
      </c>
      <c r="AC6" s="58">
        <v>9</v>
      </c>
      <c r="AD6" s="63">
        <v>22</v>
      </c>
      <c r="AE6" s="63">
        <v>25</v>
      </c>
      <c r="AF6" s="63">
        <v>21</v>
      </c>
      <c r="AG6" s="63">
        <v>12</v>
      </c>
      <c r="AH6" s="63">
        <v>32</v>
      </c>
      <c r="AI6" s="63">
        <v>30</v>
      </c>
      <c r="AJ6" s="63">
        <v>23</v>
      </c>
      <c r="AK6" s="63">
        <v>31</v>
      </c>
      <c r="AL6" s="63">
        <v>34</v>
      </c>
    </row>
    <row r="7" spans="1:38">
      <c r="A7" s="71" t="s">
        <v>11</v>
      </c>
      <c r="B7" s="79" t="s">
        <v>12</v>
      </c>
      <c r="C7" s="63">
        <v>9</v>
      </c>
      <c r="D7" s="63">
        <v>6</v>
      </c>
      <c r="E7" s="63">
        <v>15</v>
      </c>
      <c r="F7" s="63">
        <v>13</v>
      </c>
      <c r="G7" s="63">
        <v>14</v>
      </c>
      <c r="H7" s="73">
        <v>16</v>
      </c>
      <c r="I7" s="73">
        <v>16</v>
      </c>
      <c r="J7" s="73">
        <v>9</v>
      </c>
      <c r="K7" s="73">
        <v>18</v>
      </c>
      <c r="L7" s="73">
        <v>16</v>
      </c>
      <c r="M7" s="73"/>
      <c r="N7" s="71" t="s">
        <v>11</v>
      </c>
      <c r="O7" s="79" t="s">
        <v>12</v>
      </c>
      <c r="P7" s="73">
        <v>15</v>
      </c>
      <c r="Q7" s="94">
        <v>11.4</v>
      </c>
      <c r="R7" s="94">
        <f t="shared" si="0"/>
        <v>3.5999999999999996</v>
      </c>
      <c r="S7" s="93">
        <f t="shared" si="1"/>
        <v>0.31578947368421051</v>
      </c>
      <c r="U7" s="74" t="s">
        <v>11</v>
      </c>
      <c r="V7" s="79" t="s">
        <v>12</v>
      </c>
      <c r="W7" s="75" t="s">
        <v>162</v>
      </c>
      <c r="X7" s="59">
        <v>12</v>
      </c>
      <c r="Y7" s="59">
        <v>17</v>
      </c>
      <c r="Z7" s="58">
        <v>17</v>
      </c>
      <c r="AA7" s="58">
        <v>10</v>
      </c>
      <c r="AB7" s="58">
        <v>16</v>
      </c>
      <c r="AC7" s="58">
        <v>10</v>
      </c>
      <c r="AD7" s="63">
        <v>9</v>
      </c>
      <c r="AE7" s="63">
        <v>6</v>
      </c>
      <c r="AF7" s="63">
        <v>15</v>
      </c>
      <c r="AG7" s="63">
        <v>13</v>
      </c>
      <c r="AH7" s="63">
        <v>14</v>
      </c>
      <c r="AI7" s="63">
        <v>17</v>
      </c>
      <c r="AJ7" s="63">
        <v>20</v>
      </c>
      <c r="AK7" s="63">
        <v>9</v>
      </c>
      <c r="AL7" s="63">
        <v>18</v>
      </c>
    </row>
    <row r="8" spans="1:38">
      <c r="A8" s="80" t="s">
        <v>13</v>
      </c>
      <c r="B8" s="81" t="s">
        <v>14</v>
      </c>
      <c r="C8" s="63">
        <v>0</v>
      </c>
      <c r="D8" s="63">
        <v>0</v>
      </c>
      <c r="E8" s="63">
        <v>3</v>
      </c>
      <c r="F8" s="63">
        <v>2</v>
      </c>
      <c r="G8" s="63">
        <v>1</v>
      </c>
      <c r="H8" s="73">
        <v>3</v>
      </c>
      <c r="I8" s="73">
        <v>4</v>
      </c>
      <c r="J8" s="73">
        <v>3</v>
      </c>
      <c r="K8" s="73">
        <v>3</v>
      </c>
      <c r="L8" s="73">
        <v>1</v>
      </c>
      <c r="M8" s="73"/>
      <c r="N8" s="80" t="s">
        <v>13</v>
      </c>
      <c r="O8" s="81" t="s">
        <v>14</v>
      </c>
      <c r="P8" s="73">
        <v>2.8</v>
      </c>
      <c r="Q8" s="94">
        <v>1.2</v>
      </c>
      <c r="R8" s="94">
        <f t="shared" si="0"/>
        <v>1.5999999999999999</v>
      </c>
      <c r="S8" s="93">
        <f t="shared" si="1"/>
        <v>1.3333333333333333</v>
      </c>
      <c r="U8" s="82" t="s">
        <v>13</v>
      </c>
      <c r="V8" s="79" t="s">
        <v>14</v>
      </c>
      <c r="W8" s="78" t="s">
        <v>170</v>
      </c>
      <c r="X8" s="83"/>
      <c r="Y8" s="83"/>
      <c r="Z8" s="83"/>
      <c r="AA8" s="83"/>
      <c r="AB8" s="83"/>
      <c r="AC8" s="83"/>
      <c r="AD8" s="63">
        <v>0</v>
      </c>
      <c r="AE8" s="63">
        <v>0</v>
      </c>
      <c r="AF8" s="63">
        <v>3</v>
      </c>
      <c r="AG8" s="63">
        <v>2</v>
      </c>
      <c r="AH8" s="63">
        <v>1</v>
      </c>
      <c r="AI8" s="63">
        <v>3</v>
      </c>
      <c r="AJ8" s="63">
        <v>4</v>
      </c>
      <c r="AK8" s="63">
        <v>3</v>
      </c>
      <c r="AL8" s="63">
        <v>3</v>
      </c>
    </row>
    <row r="9" spans="1:38">
      <c r="A9" s="71" t="s">
        <v>15</v>
      </c>
      <c r="B9" s="79" t="s">
        <v>16</v>
      </c>
      <c r="C9" s="63">
        <v>6</v>
      </c>
      <c r="D9" s="63">
        <v>7</v>
      </c>
      <c r="E9" s="63">
        <v>8</v>
      </c>
      <c r="F9" s="63">
        <v>12</v>
      </c>
      <c r="G9" s="63">
        <v>7</v>
      </c>
      <c r="H9" s="73">
        <v>12</v>
      </c>
      <c r="I9" s="73">
        <v>11</v>
      </c>
      <c r="J9" s="73">
        <v>9</v>
      </c>
      <c r="K9" s="73">
        <v>9</v>
      </c>
      <c r="L9" s="73">
        <v>4</v>
      </c>
      <c r="M9" s="73"/>
      <c r="N9" s="71" t="s">
        <v>15</v>
      </c>
      <c r="O9" s="79" t="s">
        <v>16</v>
      </c>
      <c r="P9" s="73">
        <v>9</v>
      </c>
      <c r="Q9" s="94">
        <v>8</v>
      </c>
      <c r="R9" s="94">
        <f t="shared" si="0"/>
        <v>1</v>
      </c>
      <c r="S9" s="93">
        <f t="shared" si="1"/>
        <v>0.125</v>
      </c>
      <c r="U9" s="74" t="s">
        <v>15</v>
      </c>
      <c r="V9" s="79" t="s">
        <v>16</v>
      </c>
      <c r="W9" s="75" t="s">
        <v>162</v>
      </c>
      <c r="X9" s="59">
        <v>7</v>
      </c>
      <c r="Y9" s="59">
        <v>7</v>
      </c>
      <c r="Z9" s="58">
        <v>10</v>
      </c>
      <c r="AA9" s="58">
        <v>13</v>
      </c>
      <c r="AB9" s="58">
        <v>2</v>
      </c>
      <c r="AC9" s="58">
        <v>8</v>
      </c>
      <c r="AD9" s="63">
        <v>6</v>
      </c>
      <c r="AE9" s="63">
        <v>7</v>
      </c>
      <c r="AF9" s="63">
        <v>8</v>
      </c>
      <c r="AG9" s="63">
        <v>12</v>
      </c>
      <c r="AH9" s="63">
        <v>7</v>
      </c>
      <c r="AI9" s="63">
        <v>12</v>
      </c>
      <c r="AJ9" s="63">
        <v>11</v>
      </c>
      <c r="AK9" s="63">
        <v>9</v>
      </c>
      <c r="AL9" s="63">
        <v>9</v>
      </c>
    </row>
    <row r="10" spans="1:38">
      <c r="A10" s="71" t="s">
        <v>17</v>
      </c>
      <c r="B10" s="79" t="s">
        <v>18</v>
      </c>
      <c r="C10" s="63">
        <v>4</v>
      </c>
      <c r="D10" s="63">
        <v>0</v>
      </c>
      <c r="E10" s="63">
        <v>0</v>
      </c>
      <c r="F10" s="63">
        <v>0</v>
      </c>
      <c r="G10" s="63">
        <v>1</v>
      </c>
      <c r="H10" s="73">
        <v>3</v>
      </c>
      <c r="I10" s="63">
        <v>0</v>
      </c>
      <c r="J10" s="73">
        <v>0</v>
      </c>
      <c r="K10" s="73">
        <v>0</v>
      </c>
      <c r="L10" s="73">
        <v>2</v>
      </c>
      <c r="M10" s="73"/>
      <c r="N10" s="71" t="s">
        <v>17</v>
      </c>
      <c r="O10" s="79" t="s">
        <v>18</v>
      </c>
      <c r="P10" s="73">
        <v>1</v>
      </c>
      <c r="Q10" s="94">
        <v>1</v>
      </c>
      <c r="R10" s="94">
        <f t="shared" si="0"/>
        <v>0</v>
      </c>
      <c r="S10" s="93">
        <f t="shared" si="1"/>
        <v>0</v>
      </c>
      <c r="U10" s="74" t="s">
        <v>17</v>
      </c>
      <c r="V10" s="79" t="s">
        <v>18</v>
      </c>
      <c r="W10" s="78" t="s">
        <v>166</v>
      </c>
      <c r="X10" s="59">
        <v>0</v>
      </c>
      <c r="Y10" s="59">
        <v>0</v>
      </c>
      <c r="Z10" s="59">
        <v>1</v>
      </c>
      <c r="AA10" s="59">
        <v>0</v>
      </c>
      <c r="AB10" s="59">
        <v>1</v>
      </c>
      <c r="AC10" s="59">
        <v>0</v>
      </c>
      <c r="AD10" s="63">
        <v>4</v>
      </c>
      <c r="AE10" s="63">
        <v>0</v>
      </c>
      <c r="AF10" s="63">
        <v>0</v>
      </c>
      <c r="AG10" s="63">
        <v>0</v>
      </c>
      <c r="AH10" s="63">
        <v>1</v>
      </c>
      <c r="AI10" s="63">
        <v>3</v>
      </c>
      <c r="AJ10" s="63">
        <v>0</v>
      </c>
      <c r="AK10" s="63">
        <v>0</v>
      </c>
      <c r="AL10" s="63">
        <v>0</v>
      </c>
    </row>
    <row r="11" spans="1:38">
      <c r="A11" s="81" t="s">
        <v>19</v>
      </c>
      <c r="B11" s="77" t="s">
        <v>20</v>
      </c>
      <c r="C11" s="63">
        <v>4</v>
      </c>
      <c r="D11" s="63">
        <v>1</v>
      </c>
      <c r="E11" s="63">
        <v>1</v>
      </c>
      <c r="F11" s="63">
        <v>3</v>
      </c>
      <c r="G11" s="63">
        <v>1</v>
      </c>
      <c r="H11" s="73">
        <v>6</v>
      </c>
      <c r="I11" s="73">
        <v>6</v>
      </c>
      <c r="J11" s="73">
        <v>4</v>
      </c>
      <c r="K11" s="73">
        <v>3</v>
      </c>
      <c r="L11" s="73">
        <v>3</v>
      </c>
      <c r="M11" s="73"/>
      <c r="N11" s="81" t="s">
        <v>19</v>
      </c>
      <c r="O11" s="77" t="s">
        <v>20</v>
      </c>
      <c r="P11" s="73">
        <v>4.4000000000000004</v>
      </c>
      <c r="Q11" s="94">
        <v>2</v>
      </c>
      <c r="R11" s="94">
        <f t="shared" si="0"/>
        <v>2.4000000000000004</v>
      </c>
      <c r="S11" s="93">
        <f t="shared" si="1"/>
        <v>1.2000000000000002</v>
      </c>
      <c r="U11" s="79" t="s">
        <v>19</v>
      </c>
      <c r="V11" s="77" t="s">
        <v>20</v>
      </c>
      <c r="W11" s="78" t="s">
        <v>170</v>
      </c>
      <c r="X11" s="83"/>
      <c r="Y11" s="83"/>
      <c r="Z11" s="83"/>
      <c r="AA11" s="83"/>
      <c r="AB11" s="83"/>
      <c r="AC11" s="83"/>
      <c r="AD11" s="63">
        <v>4</v>
      </c>
      <c r="AE11" s="63">
        <v>1</v>
      </c>
      <c r="AF11" s="63">
        <v>1</v>
      </c>
      <c r="AG11" s="63">
        <v>3</v>
      </c>
      <c r="AH11" s="63">
        <v>1</v>
      </c>
      <c r="AI11" s="63">
        <v>6</v>
      </c>
      <c r="AJ11" s="63">
        <v>6</v>
      </c>
      <c r="AK11" s="63">
        <v>4</v>
      </c>
      <c r="AL11" s="63">
        <v>3</v>
      </c>
    </row>
    <row r="12" spans="1:38">
      <c r="A12" s="71" t="s">
        <v>21</v>
      </c>
      <c r="B12" s="79" t="s">
        <v>22</v>
      </c>
      <c r="C12" s="64">
        <v>0</v>
      </c>
      <c r="D12" s="64">
        <v>1</v>
      </c>
      <c r="E12" s="64">
        <v>0</v>
      </c>
      <c r="F12" s="64">
        <v>0</v>
      </c>
      <c r="G12" s="64">
        <v>0</v>
      </c>
      <c r="H12" s="63">
        <v>0</v>
      </c>
      <c r="I12" s="63">
        <v>0</v>
      </c>
      <c r="J12" s="73">
        <v>1</v>
      </c>
      <c r="K12" s="63">
        <v>0</v>
      </c>
      <c r="L12" s="73">
        <v>1</v>
      </c>
      <c r="M12" s="73"/>
      <c r="N12" s="71" t="s">
        <v>21</v>
      </c>
      <c r="O12" s="79" t="s">
        <v>22</v>
      </c>
      <c r="P12" s="73">
        <v>0.4</v>
      </c>
      <c r="Q12" s="94">
        <v>0.2</v>
      </c>
      <c r="R12" s="94">
        <f t="shared" si="0"/>
        <v>0.2</v>
      </c>
      <c r="S12" s="93">
        <f t="shared" si="1"/>
        <v>1</v>
      </c>
      <c r="U12" s="74" t="s">
        <v>21</v>
      </c>
      <c r="V12" s="79" t="s">
        <v>22</v>
      </c>
      <c r="W12" s="78" t="s">
        <v>166</v>
      </c>
      <c r="X12" s="59">
        <v>0</v>
      </c>
      <c r="Y12" s="59">
        <v>0</v>
      </c>
      <c r="Z12" s="58"/>
      <c r="AA12" s="58"/>
      <c r="AB12" s="58"/>
      <c r="AC12" s="58"/>
      <c r="AD12" s="64">
        <v>0</v>
      </c>
      <c r="AE12" s="64">
        <v>1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1</v>
      </c>
      <c r="AL12" s="64">
        <v>0</v>
      </c>
    </row>
    <row r="13" spans="1:38">
      <c r="A13" s="71" t="s">
        <v>23</v>
      </c>
      <c r="B13" s="79" t="s">
        <v>24</v>
      </c>
      <c r="C13" s="63">
        <v>5</v>
      </c>
      <c r="D13" s="63">
        <v>2</v>
      </c>
      <c r="E13" s="63">
        <v>4</v>
      </c>
      <c r="F13" s="63">
        <v>3</v>
      </c>
      <c r="G13" s="63">
        <v>10</v>
      </c>
      <c r="H13" s="73">
        <v>5</v>
      </c>
      <c r="I13" s="73">
        <v>8</v>
      </c>
      <c r="J13" s="73">
        <v>8</v>
      </c>
      <c r="K13" s="73">
        <v>7</v>
      </c>
      <c r="L13" s="73">
        <v>9</v>
      </c>
      <c r="M13" s="73"/>
      <c r="N13" s="71" t="s">
        <v>23</v>
      </c>
      <c r="O13" s="79" t="s">
        <v>24</v>
      </c>
      <c r="P13" s="73">
        <v>7.4</v>
      </c>
      <c r="Q13" s="94">
        <v>4.8</v>
      </c>
      <c r="R13" s="94">
        <f t="shared" si="0"/>
        <v>2.6000000000000005</v>
      </c>
      <c r="S13" s="93">
        <f t="shared" si="1"/>
        <v>0.54166666666666685</v>
      </c>
      <c r="U13" s="74" t="s">
        <v>23</v>
      </c>
      <c r="V13" s="79" t="s">
        <v>24</v>
      </c>
      <c r="W13" s="78" t="s">
        <v>166</v>
      </c>
      <c r="X13" s="59">
        <v>8</v>
      </c>
      <c r="Y13" s="59">
        <v>5</v>
      </c>
      <c r="Z13" s="59">
        <v>8</v>
      </c>
      <c r="AA13" s="59">
        <v>3</v>
      </c>
      <c r="AB13" s="59">
        <v>8</v>
      </c>
      <c r="AC13" s="59">
        <v>7</v>
      </c>
      <c r="AD13" s="63">
        <v>5</v>
      </c>
      <c r="AE13" s="63">
        <v>2</v>
      </c>
      <c r="AF13" s="63">
        <v>4</v>
      </c>
      <c r="AG13" s="63">
        <v>3</v>
      </c>
      <c r="AH13" s="63">
        <v>10</v>
      </c>
      <c r="AI13" s="63">
        <v>5</v>
      </c>
      <c r="AJ13" s="63">
        <v>8</v>
      </c>
      <c r="AK13" s="63">
        <v>8</v>
      </c>
      <c r="AL13" s="63">
        <v>7</v>
      </c>
    </row>
    <row r="14" spans="1:38">
      <c r="A14" s="71" t="s">
        <v>23</v>
      </c>
      <c r="B14" s="79" t="s">
        <v>25</v>
      </c>
      <c r="C14" s="63">
        <v>0</v>
      </c>
      <c r="D14" s="63">
        <v>2</v>
      </c>
      <c r="E14" s="63">
        <v>4</v>
      </c>
      <c r="F14" s="63">
        <v>0</v>
      </c>
      <c r="G14" s="63">
        <v>2</v>
      </c>
      <c r="H14" s="73">
        <v>2</v>
      </c>
      <c r="I14" s="73">
        <v>3</v>
      </c>
      <c r="J14" s="73">
        <v>2</v>
      </c>
      <c r="K14" s="73">
        <v>1</v>
      </c>
      <c r="L14" s="73">
        <v>2</v>
      </c>
      <c r="M14" s="73"/>
      <c r="N14" s="71" t="s">
        <v>23</v>
      </c>
      <c r="O14" s="79" t="s">
        <v>25</v>
      </c>
      <c r="P14" s="73">
        <v>2</v>
      </c>
      <c r="Q14" s="94">
        <v>1.6</v>
      </c>
      <c r="R14" s="94">
        <f t="shared" si="0"/>
        <v>0.39999999999999991</v>
      </c>
      <c r="S14" s="93">
        <f t="shared" si="1"/>
        <v>0.24999999999999994</v>
      </c>
      <c r="U14" s="74" t="s">
        <v>23</v>
      </c>
      <c r="V14" s="79" t="s">
        <v>25</v>
      </c>
      <c r="W14" s="78" t="s">
        <v>170</v>
      </c>
      <c r="X14" s="83"/>
      <c r="Y14" s="83"/>
      <c r="Z14" s="83"/>
      <c r="AA14" s="83"/>
      <c r="AB14" s="83"/>
      <c r="AC14" s="83"/>
      <c r="AD14" s="63">
        <v>0</v>
      </c>
      <c r="AE14" s="63">
        <v>2</v>
      </c>
      <c r="AF14" s="63">
        <v>4</v>
      </c>
      <c r="AG14" s="63">
        <v>0</v>
      </c>
      <c r="AH14" s="63">
        <v>2</v>
      </c>
      <c r="AI14" s="63">
        <v>2</v>
      </c>
      <c r="AJ14" s="63">
        <v>3</v>
      </c>
      <c r="AK14" s="63">
        <v>2</v>
      </c>
      <c r="AL14" s="63">
        <v>1</v>
      </c>
    </row>
    <row r="15" spans="1:38">
      <c r="A15" s="71" t="s">
        <v>26</v>
      </c>
      <c r="B15" s="72" t="s">
        <v>27</v>
      </c>
      <c r="C15" s="63">
        <v>22</v>
      </c>
      <c r="D15" s="63">
        <v>22</v>
      </c>
      <c r="E15" s="63">
        <v>11</v>
      </c>
      <c r="F15" s="63">
        <v>11</v>
      </c>
      <c r="G15" s="63">
        <v>14</v>
      </c>
      <c r="H15" s="73">
        <v>22</v>
      </c>
      <c r="I15" s="73">
        <v>27</v>
      </c>
      <c r="J15" s="73">
        <v>29</v>
      </c>
      <c r="K15" s="73">
        <v>31</v>
      </c>
      <c r="L15" s="73">
        <v>24</v>
      </c>
      <c r="M15" s="73"/>
      <c r="N15" s="71" t="s">
        <v>26</v>
      </c>
      <c r="O15" s="72" t="s">
        <v>27</v>
      </c>
      <c r="P15" s="73">
        <v>26.6</v>
      </c>
      <c r="Q15" s="94">
        <v>16</v>
      </c>
      <c r="R15" s="94">
        <f t="shared" si="0"/>
        <v>10.600000000000001</v>
      </c>
      <c r="S15" s="93">
        <f t="shared" si="1"/>
        <v>0.66250000000000009</v>
      </c>
      <c r="U15" s="74" t="s">
        <v>26</v>
      </c>
      <c r="V15" s="72" t="s">
        <v>27</v>
      </c>
      <c r="W15" s="75" t="s">
        <v>162</v>
      </c>
      <c r="X15" s="59">
        <v>10</v>
      </c>
      <c r="Y15" s="59">
        <v>15</v>
      </c>
      <c r="Z15" s="58">
        <v>14</v>
      </c>
      <c r="AA15" s="58">
        <v>10</v>
      </c>
      <c r="AB15" s="58">
        <v>13</v>
      </c>
      <c r="AC15" s="58">
        <v>16</v>
      </c>
      <c r="AD15" s="63">
        <v>22</v>
      </c>
      <c r="AE15" s="63">
        <v>22</v>
      </c>
      <c r="AF15" s="63">
        <v>11</v>
      </c>
      <c r="AG15" s="63">
        <v>11</v>
      </c>
      <c r="AH15" s="63">
        <v>14</v>
      </c>
      <c r="AI15" s="63">
        <v>22</v>
      </c>
      <c r="AJ15" s="63">
        <v>27</v>
      </c>
      <c r="AK15" s="63">
        <v>29</v>
      </c>
      <c r="AL15" s="63">
        <v>28</v>
      </c>
    </row>
    <row r="16" spans="1:38" s="86" customFormat="1">
      <c r="A16" s="84" t="s">
        <v>28</v>
      </c>
      <c r="B16" s="84" t="s">
        <v>29</v>
      </c>
      <c r="C16" s="63">
        <v>1</v>
      </c>
      <c r="D16" s="63">
        <v>1</v>
      </c>
      <c r="E16" s="63">
        <v>0</v>
      </c>
      <c r="F16" s="63">
        <v>2</v>
      </c>
      <c r="G16" s="63">
        <v>0</v>
      </c>
      <c r="H16" s="85">
        <v>1</v>
      </c>
      <c r="I16" s="85">
        <v>1</v>
      </c>
      <c r="J16" s="85">
        <v>0</v>
      </c>
      <c r="K16" s="85">
        <v>0</v>
      </c>
      <c r="L16" s="85">
        <v>2</v>
      </c>
      <c r="M16" s="85"/>
      <c r="N16" s="84" t="s">
        <v>28</v>
      </c>
      <c r="O16" s="84" t="s">
        <v>29</v>
      </c>
      <c r="P16" s="73">
        <v>0.8</v>
      </c>
      <c r="Q16" s="94">
        <v>0.8</v>
      </c>
      <c r="R16" s="94">
        <f t="shared" si="0"/>
        <v>0</v>
      </c>
      <c r="S16" s="93">
        <f t="shared" si="1"/>
        <v>0</v>
      </c>
      <c r="U16" s="72" t="s">
        <v>28</v>
      </c>
      <c r="V16" s="72" t="s">
        <v>29</v>
      </c>
      <c r="W16" s="78" t="s">
        <v>170</v>
      </c>
      <c r="X16" s="83"/>
      <c r="Y16" s="83"/>
      <c r="Z16" s="83"/>
      <c r="AA16" s="83"/>
      <c r="AB16" s="83"/>
      <c r="AC16" s="83"/>
      <c r="AD16" s="63">
        <v>1</v>
      </c>
      <c r="AE16" s="63">
        <v>1</v>
      </c>
      <c r="AF16" s="63">
        <v>0</v>
      </c>
      <c r="AG16" s="63">
        <v>2</v>
      </c>
      <c r="AH16" s="63">
        <v>0</v>
      </c>
      <c r="AI16" s="63">
        <v>1</v>
      </c>
      <c r="AJ16" s="63">
        <v>1</v>
      </c>
      <c r="AK16" s="63">
        <v>0</v>
      </c>
      <c r="AL16" s="63">
        <v>0</v>
      </c>
    </row>
    <row r="17" spans="1:38">
      <c r="A17" s="71" t="s">
        <v>30</v>
      </c>
      <c r="B17" s="79" t="s">
        <v>31</v>
      </c>
      <c r="C17" s="63">
        <v>36</v>
      </c>
      <c r="D17" s="63">
        <v>47</v>
      </c>
      <c r="E17" s="63">
        <v>27</v>
      </c>
      <c r="F17" s="63">
        <v>35</v>
      </c>
      <c r="G17" s="63">
        <v>46</v>
      </c>
      <c r="H17" s="73">
        <v>40</v>
      </c>
      <c r="I17" s="73">
        <v>42</v>
      </c>
      <c r="J17" s="73">
        <v>47</v>
      </c>
      <c r="K17" s="73">
        <v>51</v>
      </c>
      <c r="L17" s="73">
        <v>54</v>
      </c>
      <c r="M17" s="73"/>
      <c r="N17" s="71" t="s">
        <v>30</v>
      </c>
      <c r="O17" s="79" t="s">
        <v>31</v>
      </c>
      <c r="P17" s="73">
        <v>46.8</v>
      </c>
      <c r="Q17" s="94">
        <v>38.200000000000003</v>
      </c>
      <c r="R17" s="94">
        <f t="shared" si="0"/>
        <v>8.5999999999999943</v>
      </c>
      <c r="S17" s="93">
        <f t="shared" si="1"/>
        <v>0.22513089005235584</v>
      </c>
      <c r="U17" s="74" t="s">
        <v>30</v>
      </c>
      <c r="V17" s="79" t="s">
        <v>31</v>
      </c>
      <c r="W17" s="75" t="s">
        <v>162</v>
      </c>
      <c r="X17" s="59">
        <v>66</v>
      </c>
      <c r="Y17" s="59">
        <v>48</v>
      </c>
      <c r="Z17" s="58">
        <v>50</v>
      </c>
      <c r="AA17" s="58">
        <v>56</v>
      </c>
      <c r="AB17" s="58">
        <v>34</v>
      </c>
      <c r="AC17" s="58">
        <v>32</v>
      </c>
      <c r="AD17" s="63">
        <v>36</v>
      </c>
      <c r="AE17" s="63">
        <v>47</v>
      </c>
      <c r="AF17" s="63">
        <v>27</v>
      </c>
      <c r="AG17" s="63">
        <v>35</v>
      </c>
      <c r="AH17" s="63">
        <v>46</v>
      </c>
      <c r="AI17" s="63">
        <v>40</v>
      </c>
      <c r="AJ17" s="63">
        <v>42</v>
      </c>
      <c r="AK17" s="63">
        <v>47</v>
      </c>
      <c r="AL17" s="63">
        <v>51</v>
      </c>
    </row>
    <row r="18" spans="1:38">
      <c r="A18" s="71" t="s">
        <v>32</v>
      </c>
      <c r="B18" s="72" t="s">
        <v>33</v>
      </c>
      <c r="C18" s="63">
        <v>2</v>
      </c>
      <c r="D18" s="63">
        <v>7</v>
      </c>
      <c r="E18" s="63">
        <v>5</v>
      </c>
      <c r="F18" s="63">
        <v>0</v>
      </c>
      <c r="G18" s="63">
        <v>6</v>
      </c>
      <c r="H18" s="73">
        <v>11</v>
      </c>
      <c r="I18" s="73">
        <v>12</v>
      </c>
      <c r="J18" s="73">
        <v>6</v>
      </c>
      <c r="K18" s="73">
        <v>10</v>
      </c>
      <c r="L18" s="73">
        <v>10</v>
      </c>
      <c r="M18" s="73"/>
      <c r="N18" s="71" t="s">
        <v>32</v>
      </c>
      <c r="O18" s="72" t="s">
        <v>33</v>
      </c>
      <c r="P18" s="73">
        <v>9.8000000000000007</v>
      </c>
      <c r="Q18" s="94">
        <v>4</v>
      </c>
      <c r="R18" s="94">
        <f t="shared" si="0"/>
        <v>5.8000000000000007</v>
      </c>
      <c r="S18" s="93">
        <f t="shared" si="1"/>
        <v>1.4500000000000002</v>
      </c>
      <c r="U18" s="74" t="s">
        <v>32</v>
      </c>
      <c r="V18" s="72" t="s">
        <v>33</v>
      </c>
      <c r="W18" s="75" t="s">
        <v>162</v>
      </c>
      <c r="X18" s="59">
        <v>10</v>
      </c>
      <c r="Y18" s="59">
        <v>8</v>
      </c>
      <c r="Z18" s="58">
        <v>4</v>
      </c>
      <c r="AA18" s="58">
        <v>8</v>
      </c>
      <c r="AB18" s="58">
        <v>1</v>
      </c>
      <c r="AC18" s="58">
        <v>7</v>
      </c>
      <c r="AD18" s="63">
        <v>2</v>
      </c>
      <c r="AE18" s="63">
        <v>7</v>
      </c>
      <c r="AF18" s="63">
        <v>5</v>
      </c>
      <c r="AG18" s="63">
        <v>0</v>
      </c>
      <c r="AH18" s="63">
        <v>6</v>
      </c>
      <c r="AI18" s="63">
        <v>11</v>
      </c>
      <c r="AJ18" s="63">
        <v>12</v>
      </c>
      <c r="AK18" s="63">
        <v>6</v>
      </c>
      <c r="AL18" s="63">
        <v>10</v>
      </c>
    </row>
    <row r="19" spans="1:38">
      <c r="A19" s="76" t="s">
        <v>34</v>
      </c>
      <c r="B19" s="77" t="s">
        <v>18</v>
      </c>
      <c r="C19" s="63">
        <v>1</v>
      </c>
      <c r="D19" s="63">
        <v>12</v>
      </c>
      <c r="E19" s="63">
        <v>3</v>
      </c>
      <c r="F19" s="63">
        <v>2</v>
      </c>
      <c r="G19" s="63">
        <v>6</v>
      </c>
      <c r="H19" s="73">
        <v>5</v>
      </c>
      <c r="I19" s="73">
        <v>10</v>
      </c>
      <c r="J19" s="73">
        <v>13</v>
      </c>
      <c r="K19" s="73">
        <v>7</v>
      </c>
      <c r="L19" s="73">
        <v>10</v>
      </c>
      <c r="M19" s="73"/>
      <c r="N19" s="76" t="s">
        <v>34</v>
      </c>
      <c r="O19" s="77" t="s">
        <v>18</v>
      </c>
      <c r="P19" s="73">
        <v>9</v>
      </c>
      <c r="Q19" s="94">
        <v>4.8</v>
      </c>
      <c r="R19" s="94">
        <f t="shared" si="0"/>
        <v>4.2</v>
      </c>
      <c r="S19" s="93">
        <f t="shared" si="1"/>
        <v>0.87500000000000011</v>
      </c>
      <c r="U19" s="76" t="s">
        <v>34</v>
      </c>
      <c r="V19" s="77" t="s">
        <v>18</v>
      </c>
      <c r="W19" s="75" t="s">
        <v>162</v>
      </c>
      <c r="X19" s="59">
        <v>4</v>
      </c>
      <c r="Y19" s="59">
        <v>1</v>
      </c>
      <c r="Z19" s="58">
        <v>2</v>
      </c>
      <c r="AA19" s="58">
        <v>1</v>
      </c>
      <c r="AB19" s="58">
        <v>2</v>
      </c>
      <c r="AC19" s="58">
        <v>3</v>
      </c>
      <c r="AD19" s="63">
        <v>1</v>
      </c>
      <c r="AE19" s="63">
        <v>12</v>
      </c>
      <c r="AF19" s="63">
        <v>3</v>
      </c>
      <c r="AG19" s="63">
        <v>2</v>
      </c>
      <c r="AH19" s="63">
        <v>6</v>
      </c>
      <c r="AI19" s="63">
        <v>5</v>
      </c>
      <c r="AJ19" s="63">
        <v>10</v>
      </c>
      <c r="AK19" s="63">
        <v>13</v>
      </c>
      <c r="AL19" s="63">
        <v>7</v>
      </c>
    </row>
    <row r="20" spans="1:38">
      <c r="A20" s="74" t="s">
        <v>35</v>
      </c>
      <c r="B20" s="79" t="s">
        <v>33</v>
      </c>
      <c r="C20" s="63">
        <v>17</v>
      </c>
      <c r="D20" s="63">
        <v>8</v>
      </c>
      <c r="E20" s="63">
        <v>7</v>
      </c>
      <c r="F20" s="63">
        <v>11</v>
      </c>
      <c r="G20" s="63">
        <v>11</v>
      </c>
      <c r="H20" s="73">
        <v>16</v>
      </c>
      <c r="I20" s="73">
        <v>15</v>
      </c>
      <c r="J20" s="73">
        <v>15</v>
      </c>
      <c r="K20" s="73">
        <v>23</v>
      </c>
      <c r="L20" s="73">
        <v>18</v>
      </c>
      <c r="M20" s="73"/>
      <c r="N20" s="74" t="s">
        <v>35</v>
      </c>
      <c r="O20" s="79" t="s">
        <v>33</v>
      </c>
      <c r="P20" s="73">
        <v>17.399999999999999</v>
      </c>
      <c r="Q20" s="94">
        <v>10.8</v>
      </c>
      <c r="R20" s="94">
        <f t="shared" si="0"/>
        <v>6.5999999999999979</v>
      </c>
      <c r="S20" s="93">
        <f t="shared" si="1"/>
        <v>0.61111111111111083</v>
      </c>
      <c r="U20" s="74" t="s">
        <v>165</v>
      </c>
      <c r="V20" s="79" t="s">
        <v>33</v>
      </c>
      <c r="W20" s="75" t="s">
        <v>162</v>
      </c>
      <c r="X20" s="59">
        <v>13</v>
      </c>
      <c r="Y20" s="59">
        <v>9</v>
      </c>
      <c r="Z20" s="58">
        <v>10</v>
      </c>
      <c r="AA20" s="58">
        <v>17</v>
      </c>
      <c r="AB20" s="58">
        <v>10</v>
      </c>
      <c r="AC20" s="58">
        <v>10</v>
      </c>
      <c r="AD20" s="63">
        <v>17</v>
      </c>
      <c r="AE20" s="63">
        <v>8</v>
      </c>
      <c r="AF20" s="63">
        <v>7</v>
      </c>
      <c r="AG20" s="63">
        <v>11</v>
      </c>
      <c r="AH20" s="63">
        <v>11</v>
      </c>
      <c r="AI20" s="63">
        <v>16</v>
      </c>
      <c r="AJ20" s="63">
        <v>15</v>
      </c>
      <c r="AK20" s="63">
        <v>15</v>
      </c>
      <c r="AL20" s="63">
        <v>23</v>
      </c>
    </row>
    <row r="21" spans="1:38">
      <c r="A21" s="78" t="s">
        <v>36</v>
      </c>
      <c r="B21" s="77" t="s">
        <v>7</v>
      </c>
      <c r="C21" s="63">
        <v>26</v>
      </c>
      <c r="D21" s="63">
        <v>40</v>
      </c>
      <c r="E21" s="63">
        <v>38</v>
      </c>
      <c r="F21" s="63">
        <v>41</v>
      </c>
      <c r="G21" s="63">
        <v>56</v>
      </c>
      <c r="H21" s="73">
        <v>57</v>
      </c>
      <c r="I21" s="73">
        <v>52</v>
      </c>
      <c r="J21" s="73">
        <v>55</v>
      </c>
      <c r="K21" s="73">
        <v>59</v>
      </c>
      <c r="L21" s="73">
        <v>66</v>
      </c>
      <c r="M21" s="73"/>
      <c r="N21" s="78" t="s">
        <v>36</v>
      </c>
      <c r="O21" s="77" t="s">
        <v>7</v>
      </c>
      <c r="P21" s="73">
        <v>57.8</v>
      </c>
      <c r="Q21" s="94">
        <v>40.200000000000003</v>
      </c>
      <c r="R21" s="94">
        <f t="shared" si="0"/>
        <v>17.599999999999994</v>
      </c>
      <c r="S21" s="93">
        <f t="shared" si="1"/>
        <v>0.43781094527363168</v>
      </c>
      <c r="U21" s="72" t="s">
        <v>36</v>
      </c>
      <c r="V21" s="77" t="s">
        <v>7</v>
      </c>
      <c r="W21" s="75" t="s">
        <v>162</v>
      </c>
      <c r="X21" s="59">
        <v>46</v>
      </c>
      <c r="Y21" s="59">
        <v>30</v>
      </c>
      <c r="Z21" s="58">
        <v>35</v>
      </c>
      <c r="AA21" s="58">
        <v>36</v>
      </c>
      <c r="AB21" s="58">
        <v>28</v>
      </c>
      <c r="AC21" s="58">
        <v>24</v>
      </c>
      <c r="AD21" s="63">
        <v>26</v>
      </c>
      <c r="AE21" s="63">
        <v>40</v>
      </c>
      <c r="AF21" s="63">
        <v>38</v>
      </c>
      <c r="AG21" s="63">
        <v>41</v>
      </c>
      <c r="AH21" s="63">
        <v>56</v>
      </c>
      <c r="AI21" s="63">
        <v>57</v>
      </c>
      <c r="AJ21" s="63">
        <v>52</v>
      </c>
      <c r="AK21" s="63">
        <v>55</v>
      </c>
      <c r="AL21" s="63">
        <v>59</v>
      </c>
    </row>
    <row r="22" spans="1:38">
      <c r="A22" s="78" t="s">
        <v>37</v>
      </c>
      <c r="B22" s="72" t="s">
        <v>38</v>
      </c>
      <c r="C22" s="63">
        <v>1</v>
      </c>
      <c r="D22" s="63">
        <v>1</v>
      </c>
      <c r="E22" s="63">
        <v>0</v>
      </c>
      <c r="F22" s="63">
        <v>1</v>
      </c>
      <c r="G22" s="63">
        <v>0</v>
      </c>
      <c r="H22" s="73">
        <v>0</v>
      </c>
      <c r="I22" s="73">
        <v>0</v>
      </c>
      <c r="J22" s="73">
        <v>1</v>
      </c>
      <c r="K22" s="73">
        <v>0</v>
      </c>
      <c r="L22" s="73">
        <v>0</v>
      </c>
      <c r="M22" s="73"/>
      <c r="N22" s="78" t="s">
        <v>37</v>
      </c>
      <c r="O22" s="72" t="s">
        <v>38</v>
      </c>
      <c r="P22" s="73">
        <v>0.2</v>
      </c>
      <c r="Q22" s="94">
        <v>0.6</v>
      </c>
      <c r="R22" s="94">
        <f t="shared" si="0"/>
        <v>-0.39999999999999997</v>
      </c>
      <c r="S22" s="93">
        <f t="shared" si="1"/>
        <v>-0.66666666666666663</v>
      </c>
      <c r="U22" s="72" t="s">
        <v>37</v>
      </c>
      <c r="V22" s="72" t="s">
        <v>38</v>
      </c>
      <c r="W22" s="78" t="s">
        <v>166</v>
      </c>
      <c r="X22" s="59">
        <v>1</v>
      </c>
      <c r="Y22" s="59">
        <v>0</v>
      </c>
      <c r="Z22" s="58"/>
      <c r="AA22" s="58"/>
      <c r="AB22" s="58"/>
      <c r="AC22" s="58"/>
      <c r="AD22" s="63">
        <v>1</v>
      </c>
      <c r="AE22" s="63">
        <v>1</v>
      </c>
      <c r="AF22" s="63">
        <v>0</v>
      </c>
      <c r="AG22" s="63">
        <v>1</v>
      </c>
      <c r="AH22" s="63">
        <v>0</v>
      </c>
      <c r="AI22" s="63">
        <v>0</v>
      </c>
      <c r="AJ22" s="63">
        <v>0</v>
      </c>
      <c r="AK22" s="63">
        <v>1</v>
      </c>
      <c r="AL22" s="63">
        <v>0</v>
      </c>
    </row>
    <row r="23" spans="1:38">
      <c r="A23" s="71" t="s">
        <v>39</v>
      </c>
      <c r="B23" s="79" t="s">
        <v>18</v>
      </c>
      <c r="C23" s="63">
        <v>11</v>
      </c>
      <c r="D23" s="63">
        <v>18</v>
      </c>
      <c r="E23" s="63">
        <v>14</v>
      </c>
      <c r="F23" s="63">
        <v>13</v>
      </c>
      <c r="G23" s="63">
        <v>13</v>
      </c>
      <c r="H23" s="73">
        <v>19</v>
      </c>
      <c r="I23" s="73">
        <v>13</v>
      </c>
      <c r="J23" s="73">
        <v>19</v>
      </c>
      <c r="K23" s="73">
        <v>16</v>
      </c>
      <c r="L23" s="73">
        <v>15</v>
      </c>
      <c r="M23" s="73"/>
      <c r="N23" s="71" t="s">
        <v>39</v>
      </c>
      <c r="O23" s="79" t="s">
        <v>18</v>
      </c>
      <c r="P23" s="73">
        <v>16.399999999999999</v>
      </c>
      <c r="Q23" s="94">
        <v>13.8</v>
      </c>
      <c r="R23" s="94">
        <f t="shared" si="0"/>
        <v>2.5999999999999979</v>
      </c>
      <c r="S23" s="93">
        <f t="shared" si="1"/>
        <v>0.18840579710144911</v>
      </c>
      <c r="U23" s="74" t="s">
        <v>39</v>
      </c>
      <c r="V23" s="79" t="s">
        <v>18</v>
      </c>
      <c r="W23" s="75" t="s">
        <v>162</v>
      </c>
      <c r="X23" s="59">
        <v>16</v>
      </c>
      <c r="Y23" s="59">
        <v>14</v>
      </c>
      <c r="Z23" s="58">
        <v>13</v>
      </c>
      <c r="AA23" s="58">
        <v>15</v>
      </c>
      <c r="AB23" s="58">
        <v>10</v>
      </c>
      <c r="AC23" s="58">
        <v>8</v>
      </c>
      <c r="AD23" s="63">
        <v>11</v>
      </c>
      <c r="AE23" s="63">
        <v>18</v>
      </c>
      <c r="AF23" s="63">
        <v>14</v>
      </c>
      <c r="AG23" s="63">
        <v>13</v>
      </c>
      <c r="AH23" s="63">
        <v>13</v>
      </c>
      <c r="AI23" s="63">
        <v>19</v>
      </c>
      <c r="AJ23" s="63">
        <v>13</v>
      </c>
      <c r="AK23" s="63">
        <v>19</v>
      </c>
      <c r="AL23" s="63">
        <v>16</v>
      </c>
    </row>
    <row r="24" spans="1:38">
      <c r="A24" s="80" t="s">
        <v>40</v>
      </c>
      <c r="B24" s="79" t="s">
        <v>41</v>
      </c>
      <c r="C24" s="63">
        <v>2</v>
      </c>
      <c r="D24" s="63">
        <v>2</v>
      </c>
      <c r="E24" s="63">
        <v>2</v>
      </c>
      <c r="F24" s="63">
        <v>4</v>
      </c>
      <c r="G24" s="63">
        <v>3</v>
      </c>
      <c r="H24" s="73">
        <v>5</v>
      </c>
      <c r="I24" s="73">
        <v>3</v>
      </c>
      <c r="J24" s="73">
        <v>1</v>
      </c>
      <c r="K24" s="73">
        <v>4</v>
      </c>
      <c r="L24" s="73">
        <v>5</v>
      </c>
      <c r="M24" s="73"/>
      <c r="N24" s="80" t="s">
        <v>40</v>
      </c>
      <c r="O24" s="79" t="s">
        <v>41</v>
      </c>
      <c r="P24" s="73">
        <v>3.6</v>
      </c>
      <c r="Q24" s="94">
        <v>2.6</v>
      </c>
      <c r="R24" s="94">
        <f t="shared" si="0"/>
        <v>1</v>
      </c>
      <c r="S24" s="93">
        <f t="shared" si="1"/>
        <v>0.38461538461538458</v>
      </c>
      <c r="U24" s="82" t="s">
        <v>40</v>
      </c>
      <c r="V24" s="79" t="s">
        <v>41</v>
      </c>
      <c r="W24" s="78" t="s">
        <v>170</v>
      </c>
      <c r="X24" s="83"/>
      <c r="Y24" s="83"/>
      <c r="Z24" s="83"/>
      <c r="AA24" s="83"/>
      <c r="AB24" s="83"/>
      <c r="AC24" s="83"/>
      <c r="AD24" s="63">
        <v>2</v>
      </c>
      <c r="AE24" s="63">
        <v>2</v>
      </c>
      <c r="AF24" s="63">
        <v>2</v>
      </c>
      <c r="AG24" s="63">
        <v>4</v>
      </c>
      <c r="AH24" s="63">
        <v>3</v>
      </c>
      <c r="AI24" s="63">
        <v>5</v>
      </c>
      <c r="AJ24" s="63">
        <v>3</v>
      </c>
      <c r="AK24" s="63">
        <v>1</v>
      </c>
      <c r="AL24" s="63">
        <v>4</v>
      </c>
    </row>
    <row r="25" spans="1:38">
      <c r="A25" s="71" t="s">
        <v>42</v>
      </c>
      <c r="B25" s="79" t="s">
        <v>43</v>
      </c>
      <c r="C25" s="63">
        <v>25</v>
      </c>
      <c r="D25" s="63">
        <v>29</v>
      </c>
      <c r="E25" s="63">
        <v>42</v>
      </c>
      <c r="F25" s="63">
        <v>40</v>
      </c>
      <c r="G25" s="63">
        <v>46</v>
      </c>
      <c r="H25" s="73">
        <v>30</v>
      </c>
      <c r="I25" s="73">
        <v>28</v>
      </c>
      <c r="J25" s="73">
        <v>34</v>
      </c>
      <c r="K25" s="73">
        <v>28</v>
      </c>
      <c r="L25" s="73">
        <v>41</v>
      </c>
      <c r="M25" s="73"/>
      <c r="N25" s="71" t="s">
        <v>42</v>
      </c>
      <c r="O25" s="79" t="s">
        <v>43</v>
      </c>
      <c r="P25" s="73">
        <v>32.200000000000003</v>
      </c>
      <c r="Q25" s="94">
        <v>36.4</v>
      </c>
      <c r="R25" s="94">
        <f t="shared" si="0"/>
        <v>-4.1999999999999957</v>
      </c>
      <c r="S25" s="93">
        <f t="shared" si="1"/>
        <v>-0.11538461538461527</v>
      </c>
      <c r="U25" s="74" t="s">
        <v>42</v>
      </c>
      <c r="V25" s="79" t="s">
        <v>43</v>
      </c>
      <c r="W25" s="75" t="s">
        <v>162</v>
      </c>
      <c r="X25" s="59">
        <v>37</v>
      </c>
      <c r="Y25" s="59">
        <v>28</v>
      </c>
      <c r="Z25" s="58">
        <v>30</v>
      </c>
      <c r="AA25" s="58">
        <v>27</v>
      </c>
      <c r="AB25" s="58">
        <v>31</v>
      </c>
      <c r="AC25" s="58">
        <v>21</v>
      </c>
      <c r="AD25" s="63">
        <v>25</v>
      </c>
      <c r="AE25" s="63">
        <v>29</v>
      </c>
      <c r="AF25" s="63">
        <v>42</v>
      </c>
      <c r="AG25" s="63">
        <v>40</v>
      </c>
      <c r="AH25" s="63">
        <v>46</v>
      </c>
      <c r="AI25" s="63">
        <v>30</v>
      </c>
      <c r="AJ25" s="63">
        <v>28</v>
      </c>
      <c r="AK25" s="63">
        <v>34</v>
      </c>
      <c r="AL25" s="63">
        <v>28</v>
      </c>
    </row>
    <row r="26" spans="1:38">
      <c r="A26" s="71" t="s">
        <v>44</v>
      </c>
      <c r="B26" s="77" t="s">
        <v>7</v>
      </c>
      <c r="C26" s="63">
        <v>15</v>
      </c>
      <c r="D26" s="63">
        <v>21</v>
      </c>
      <c r="E26" s="63">
        <v>12</v>
      </c>
      <c r="F26" s="63">
        <v>18</v>
      </c>
      <c r="G26" s="63">
        <v>9</v>
      </c>
      <c r="H26" s="73">
        <v>23</v>
      </c>
      <c r="I26" s="73">
        <v>16</v>
      </c>
      <c r="J26" s="73">
        <v>32</v>
      </c>
      <c r="K26" s="73">
        <v>29</v>
      </c>
      <c r="L26" s="73">
        <v>12</v>
      </c>
      <c r="M26" s="73"/>
      <c r="N26" s="71" t="s">
        <v>44</v>
      </c>
      <c r="O26" s="77" t="s">
        <v>7</v>
      </c>
      <c r="P26" s="73">
        <v>22.4</v>
      </c>
      <c r="Q26" s="94">
        <v>15</v>
      </c>
      <c r="R26" s="94">
        <f t="shared" si="0"/>
        <v>7.3999999999999986</v>
      </c>
      <c r="S26" s="93">
        <f t="shared" si="1"/>
        <v>0.49333333333333323</v>
      </c>
      <c r="U26" s="74" t="s">
        <v>44</v>
      </c>
      <c r="V26" s="77" t="s">
        <v>7</v>
      </c>
      <c r="W26" s="75" t="s">
        <v>162</v>
      </c>
      <c r="X26" s="59">
        <v>12</v>
      </c>
      <c r="Y26" s="59">
        <v>4</v>
      </c>
      <c r="Z26" s="58">
        <v>12</v>
      </c>
      <c r="AA26" s="58">
        <v>12</v>
      </c>
      <c r="AB26" s="58">
        <v>13</v>
      </c>
      <c r="AC26" s="58">
        <v>11</v>
      </c>
      <c r="AD26" s="63">
        <v>15</v>
      </c>
      <c r="AE26" s="63">
        <v>21</v>
      </c>
      <c r="AF26" s="63">
        <v>12</v>
      </c>
      <c r="AG26" s="63">
        <v>18</v>
      </c>
      <c r="AH26" s="63">
        <v>9</v>
      </c>
      <c r="AI26" s="63">
        <v>23</v>
      </c>
      <c r="AJ26" s="63">
        <v>16</v>
      </c>
      <c r="AK26" s="63">
        <v>32</v>
      </c>
      <c r="AL26" s="63">
        <v>29</v>
      </c>
    </row>
    <row r="27" spans="1:38">
      <c r="A27" s="65" t="s">
        <v>45</v>
      </c>
      <c r="B27" s="79" t="s">
        <v>46</v>
      </c>
      <c r="C27" s="63">
        <v>3</v>
      </c>
      <c r="D27" s="63">
        <v>1</v>
      </c>
      <c r="E27" s="63">
        <v>0</v>
      </c>
      <c r="F27" s="63">
        <v>0</v>
      </c>
      <c r="G27" s="6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1</v>
      </c>
      <c r="M27" s="73"/>
      <c r="N27" s="65" t="s">
        <v>45</v>
      </c>
      <c r="O27" s="79" t="s">
        <v>46</v>
      </c>
      <c r="P27" s="73">
        <v>0.2</v>
      </c>
      <c r="Q27" s="94">
        <v>1</v>
      </c>
      <c r="R27" s="94">
        <f t="shared" si="0"/>
        <v>-0.8</v>
      </c>
      <c r="S27" s="93">
        <f t="shared" si="1"/>
        <v>-0.8</v>
      </c>
      <c r="U27" s="65" t="s">
        <v>45</v>
      </c>
      <c r="V27" s="79" t="s">
        <v>46</v>
      </c>
      <c r="W27" s="78" t="s">
        <v>170</v>
      </c>
      <c r="X27" s="83"/>
      <c r="Y27" s="83"/>
      <c r="Z27" s="83"/>
      <c r="AA27" s="83"/>
      <c r="AB27" s="83"/>
      <c r="AC27" s="83"/>
      <c r="AD27" s="63">
        <v>3</v>
      </c>
      <c r="AE27" s="63">
        <v>1</v>
      </c>
      <c r="AF27" s="63">
        <v>0</v>
      </c>
      <c r="AG27" s="63">
        <v>0</v>
      </c>
      <c r="AH27" s="63">
        <v>1</v>
      </c>
      <c r="AI27" s="63">
        <v>0</v>
      </c>
      <c r="AJ27" s="63">
        <v>0</v>
      </c>
      <c r="AK27" s="63">
        <v>0</v>
      </c>
      <c r="AL27" s="63">
        <v>0</v>
      </c>
    </row>
    <row r="28" spans="1:38" ht="14.25" customHeight="1">
      <c r="A28" s="76" t="s">
        <v>47</v>
      </c>
      <c r="B28" s="77" t="s">
        <v>18</v>
      </c>
      <c r="C28" s="63">
        <v>0</v>
      </c>
      <c r="D28" s="63">
        <v>1</v>
      </c>
      <c r="E28" s="63">
        <v>0</v>
      </c>
      <c r="F28" s="63">
        <v>0</v>
      </c>
      <c r="G28" s="63">
        <v>1</v>
      </c>
      <c r="H28" s="73">
        <v>2</v>
      </c>
      <c r="I28" s="73">
        <v>3</v>
      </c>
      <c r="J28" s="73">
        <v>0</v>
      </c>
      <c r="K28" s="73">
        <v>2</v>
      </c>
      <c r="L28" s="73">
        <v>1</v>
      </c>
      <c r="M28" s="73"/>
      <c r="N28" s="76" t="s">
        <v>47</v>
      </c>
      <c r="O28" s="77" t="s">
        <v>18</v>
      </c>
      <c r="P28" s="73">
        <v>1.6</v>
      </c>
      <c r="Q28" s="94">
        <v>0.4</v>
      </c>
      <c r="R28" s="94">
        <f t="shared" si="0"/>
        <v>1.2000000000000002</v>
      </c>
      <c r="S28" s="93">
        <f t="shared" si="1"/>
        <v>3.0000000000000004</v>
      </c>
      <c r="U28" s="76" t="s">
        <v>47</v>
      </c>
      <c r="V28" s="77" t="s">
        <v>18</v>
      </c>
      <c r="W28" s="78" t="s">
        <v>166</v>
      </c>
      <c r="X28" s="59">
        <v>0</v>
      </c>
      <c r="Y28" s="59">
        <v>0</v>
      </c>
      <c r="Z28" s="59">
        <v>0</v>
      </c>
      <c r="AA28" s="59">
        <v>0</v>
      </c>
      <c r="AB28" s="59">
        <v>2</v>
      </c>
      <c r="AC28" s="59">
        <v>1</v>
      </c>
      <c r="AD28" s="63">
        <v>0</v>
      </c>
      <c r="AE28" s="63">
        <v>1</v>
      </c>
      <c r="AF28" s="63">
        <v>0</v>
      </c>
      <c r="AG28" s="63">
        <v>0</v>
      </c>
      <c r="AH28" s="63">
        <v>1</v>
      </c>
      <c r="AI28" s="63">
        <v>2</v>
      </c>
      <c r="AJ28" s="63">
        <v>3</v>
      </c>
      <c r="AK28" s="63">
        <v>0</v>
      </c>
      <c r="AL28" s="63">
        <v>2</v>
      </c>
    </row>
    <row r="29" spans="1:38">
      <c r="A29" s="71" t="s">
        <v>48</v>
      </c>
      <c r="B29" s="77" t="s">
        <v>7</v>
      </c>
      <c r="C29" s="63">
        <v>16</v>
      </c>
      <c r="D29" s="63">
        <v>20</v>
      </c>
      <c r="E29" s="63">
        <v>15</v>
      </c>
      <c r="F29" s="63">
        <v>19</v>
      </c>
      <c r="G29" s="63">
        <v>20</v>
      </c>
      <c r="H29" s="73">
        <v>29</v>
      </c>
      <c r="I29" s="73">
        <v>31</v>
      </c>
      <c r="J29" s="73">
        <v>33</v>
      </c>
      <c r="K29" s="73">
        <v>20</v>
      </c>
      <c r="L29" s="73">
        <v>36</v>
      </c>
      <c r="M29" s="73"/>
      <c r="N29" s="71" t="s">
        <v>48</v>
      </c>
      <c r="O29" s="77" t="s">
        <v>7</v>
      </c>
      <c r="P29" s="73">
        <v>29.8</v>
      </c>
      <c r="Q29" s="94">
        <v>18</v>
      </c>
      <c r="R29" s="94">
        <f t="shared" si="0"/>
        <v>11.8</v>
      </c>
      <c r="S29" s="93">
        <f t="shared" si="1"/>
        <v>0.65555555555555556</v>
      </c>
      <c r="U29" s="74" t="s">
        <v>48</v>
      </c>
      <c r="V29" s="77" t="s">
        <v>7</v>
      </c>
      <c r="W29" s="75" t="s">
        <v>162</v>
      </c>
      <c r="X29" s="59">
        <v>19</v>
      </c>
      <c r="Y29" s="59">
        <v>14</v>
      </c>
      <c r="Z29" s="58">
        <v>26</v>
      </c>
      <c r="AA29" s="58">
        <v>19</v>
      </c>
      <c r="AB29" s="58">
        <v>7</v>
      </c>
      <c r="AC29" s="58">
        <v>12</v>
      </c>
      <c r="AD29" s="63">
        <v>16</v>
      </c>
      <c r="AE29" s="63">
        <v>20</v>
      </c>
      <c r="AF29" s="63">
        <v>15</v>
      </c>
      <c r="AG29" s="63">
        <v>19</v>
      </c>
      <c r="AH29" s="63">
        <v>20</v>
      </c>
      <c r="AI29" s="63">
        <v>29</v>
      </c>
      <c r="AJ29" s="63">
        <v>31</v>
      </c>
      <c r="AK29" s="63">
        <v>33</v>
      </c>
      <c r="AL29" s="63">
        <v>20</v>
      </c>
    </row>
    <row r="30" spans="1:38">
      <c r="A30" s="65" t="s">
        <v>49</v>
      </c>
      <c r="B30" s="79" t="s">
        <v>38</v>
      </c>
      <c r="C30" s="63">
        <v>15</v>
      </c>
      <c r="D30" s="63">
        <v>18</v>
      </c>
      <c r="E30" s="63">
        <v>11</v>
      </c>
      <c r="F30" s="63">
        <v>9</v>
      </c>
      <c r="G30" s="63">
        <v>5</v>
      </c>
      <c r="H30" s="73">
        <v>18</v>
      </c>
      <c r="I30" s="73">
        <v>25</v>
      </c>
      <c r="J30" s="73">
        <v>14</v>
      </c>
      <c r="K30" s="73">
        <v>18</v>
      </c>
      <c r="L30" s="73">
        <v>29</v>
      </c>
      <c r="M30" s="73"/>
      <c r="N30" s="65" t="s">
        <v>49</v>
      </c>
      <c r="O30" s="79" t="s">
        <v>38</v>
      </c>
      <c r="P30" s="73">
        <v>20.8</v>
      </c>
      <c r="Q30" s="94">
        <v>11.6</v>
      </c>
      <c r="R30" s="94">
        <f t="shared" si="0"/>
        <v>9.2000000000000011</v>
      </c>
      <c r="S30" s="93">
        <f t="shared" si="1"/>
        <v>0.79310344827586221</v>
      </c>
      <c r="U30" s="65" t="s">
        <v>49</v>
      </c>
      <c r="V30" s="79" t="s">
        <v>38</v>
      </c>
      <c r="W30" s="75" t="s">
        <v>162</v>
      </c>
      <c r="X30" s="59">
        <v>13</v>
      </c>
      <c r="Y30" s="59">
        <v>10</v>
      </c>
      <c r="Z30" s="58">
        <v>11</v>
      </c>
      <c r="AA30" s="58">
        <v>11</v>
      </c>
      <c r="AB30" s="58">
        <v>3</v>
      </c>
      <c r="AC30" s="58">
        <v>11</v>
      </c>
      <c r="AD30" s="63">
        <v>15</v>
      </c>
      <c r="AE30" s="63">
        <v>18</v>
      </c>
      <c r="AF30" s="63">
        <v>11</v>
      </c>
      <c r="AG30" s="63">
        <v>9</v>
      </c>
      <c r="AH30" s="63">
        <v>5</v>
      </c>
      <c r="AI30" s="63">
        <v>18</v>
      </c>
      <c r="AJ30" s="63">
        <v>25</v>
      </c>
      <c r="AK30" s="63">
        <v>14</v>
      </c>
      <c r="AL30" s="63">
        <v>17</v>
      </c>
    </row>
    <row r="31" spans="1:38">
      <c r="A31" s="71" t="s">
        <v>50</v>
      </c>
      <c r="B31" s="79" t="s">
        <v>51</v>
      </c>
      <c r="C31" s="64">
        <v>10</v>
      </c>
      <c r="D31" s="64">
        <v>3</v>
      </c>
      <c r="E31" s="64">
        <v>6</v>
      </c>
      <c r="F31" s="64">
        <v>12</v>
      </c>
      <c r="G31" s="64">
        <v>13</v>
      </c>
      <c r="H31" s="73">
        <v>7</v>
      </c>
      <c r="I31" s="73">
        <v>3</v>
      </c>
      <c r="J31" s="73">
        <v>12</v>
      </c>
      <c r="K31" s="73">
        <v>10</v>
      </c>
      <c r="L31" s="73">
        <v>4</v>
      </c>
      <c r="M31" s="73"/>
      <c r="N31" s="71" t="s">
        <v>50</v>
      </c>
      <c r="O31" s="79" t="s">
        <v>51</v>
      </c>
      <c r="P31" s="73">
        <v>7.2</v>
      </c>
      <c r="Q31" s="94">
        <v>8.8000000000000007</v>
      </c>
      <c r="R31" s="94">
        <f t="shared" si="0"/>
        <v>-1.6000000000000005</v>
      </c>
      <c r="S31" s="93">
        <f t="shared" si="1"/>
        <v>-0.18181818181818185</v>
      </c>
      <c r="U31" s="74" t="s">
        <v>50</v>
      </c>
      <c r="V31" s="79" t="s">
        <v>51</v>
      </c>
      <c r="W31" s="75" t="s">
        <v>166</v>
      </c>
      <c r="X31" s="59">
        <v>15</v>
      </c>
      <c r="Y31" s="59">
        <v>12</v>
      </c>
      <c r="Z31" s="58">
        <v>14</v>
      </c>
      <c r="AA31" s="58">
        <v>7</v>
      </c>
      <c r="AB31" s="58">
        <v>5</v>
      </c>
      <c r="AC31" s="58">
        <v>12</v>
      </c>
      <c r="AD31" s="64">
        <v>10</v>
      </c>
      <c r="AE31" s="64">
        <v>3</v>
      </c>
      <c r="AF31" s="64">
        <v>6</v>
      </c>
      <c r="AG31" s="64">
        <v>12</v>
      </c>
      <c r="AH31" s="64">
        <v>13</v>
      </c>
      <c r="AI31" s="64">
        <v>7</v>
      </c>
      <c r="AJ31" s="64">
        <v>3</v>
      </c>
      <c r="AK31" s="64">
        <v>16</v>
      </c>
      <c r="AL31" s="64">
        <v>11</v>
      </c>
    </row>
    <row r="32" spans="1:38">
      <c r="A32" s="71" t="s">
        <v>52</v>
      </c>
      <c r="B32" s="77" t="s">
        <v>7</v>
      </c>
      <c r="C32" s="63">
        <v>50</v>
      </c>
      <c r="D32" s="63">
        <v>46</v>
      </c>
      <c r="E32" s="63">
        <v>43</v>
      </c>
      <c r="F32" s="63">
        <v>60</v>
      </c>
      <c r="G32" s="63">
        <v>62</v>
      </c>
      <c r="H32" s="73">
        <v>79</v>
      </c>
      <c r="I32" s="73">
        <v>73</v>
      </c>
      <c r="J32" s="73">
        <v>63</v>
      </c>
      <c r="K32" s="73">
        <v>81</v>
      </c>
      <c r="L32" s="73">
        <v>76</v>
      </c>
      <c r="M32" s="73"/>
      <c r="N32" s="71" t="s">
        <v>52</v>
      </c>
      <c r="O32" s="77" t="s">
        <v>7</v>
      </c>
      <c r="P32" s="73">
        <v>74.400000000000006</v>
      </c>
      <c r="Q32" s="94">
        <v>52.2</v>
      </c>
      <c r="R32" s="94">
        <f t="shared" si="0"/>
        <v>22.200000000000003</v>
      </c>
      <c r="S32" s="93">
        <f t="shared" si="1"/>
        <v>0.42528735632183912</v>
      </c>
      <c r="U32" s="74" t="s">
        <v>52</v>
      </c>
      <c r="V32" s="77" t="s">
        <v>7</v>
      </c>
      <c r="W32" s="75" t="s">
        <v>162</v>
      </c>
      <c r="X32" s="59">
        <v>52</v>
      </c>
      <c r="Y32" s="59">
        <v>50</v>
      </c>
      <c r="Z32" s="58">
        <v>63</v>
      </c>
      <c r="AA32" s="58">
        <v>55</v>
      </c>
      <c r="AB32" s="58">
        <v>36</v>
      </c>
      <c r="AC32" s="58">
        <v>44</v>
      </c>
      <c r="AD32" s="63">
        <v>50</v>
      </c>
      <c r="AE32" s="63">
        <v>46</v>
      </c>
      <c r="AF32" s="63">
        <v>43</v>
      </c>
      <c r="AG32" s="63">
        <v>60</v>
      </c>
      <c r="AH32" s="63">
        <v>62</v>
      </c>
      <c r="AI32" s="63">
        <v>79</v>
      </c>
      <c r="AJ32" s="63">
        <v>73</v>
      </c>
      <c r="AK32" s="63">
        <v>63</v>
      </c>
      <c r="AL32" s="63">
        <v>81</v>
      </c>
    </row>
    <row r="33" spans="1:38">
      <c r="A33" s="71" t="s">
        <v>53</v>
      </c>
      <c r="B33" s="79" t="s">
        <v>54</v>
      </c>
      <c r="C33" s="63">
        <v>23</v>
      </c>
      <c r="D33" s="63">
        <v>15</v>
      </c>
      <c r="E33" s="63">
        <v>20</v>
      </c>
      <c r="F33" s="63">
        <v>18</v>
      </c>
      <c r="G33" s="63">
        <v>31</v>
      </c>
      <c r="H33" s="73">
        <v>21</v>
      </c>
      <c r="I33" s="73">
        <v>27</v>
      </c>
      <c r="J33" s="73">
        <v>26</v>
      </c>
      <c r="K33" s="73">
        <v>21</v>
      </c>
      <c r="L33" s="73">
        <v>39</v>
      </c>
      <c r="M33" s="73"/>
      <c r="N33" s="71" t="s">
        <v>53</v>
      </c>
      <c r="O33" s="79" t="s">
        <v>54</v>
      </c>
      <c r="P33" s="73">
        <v>26.8</v>
      </c>
      <c r="Q33" s="94">
        <v>21.4</v>
      </c>
      <c r="R33" s="94">
        <f t="shared" si="0"/>
        <v>5.4000000000000021</v>
      </c>
      <c r="S33" s="93">
        <f t="shared" si="1"/>
        <v>0.25233644859813098</v>
      </c>
      <c r="U33" s="74" t="s">
        <v>53</v>
      </c>
      <c r="V33" s="79" t="s">
        <v>54</v>
      </c>
      <c r="W33" s="75" t="s">
        <v>162</v>
      </c>
      <c r="X33" s="59">
        <v>7</v>
      </c>
      <c r="Y33" s="59">
        <v>10</v>
      </c>
      <c r="Z33" s="58">
        <v>9</v>
      </c>
      <c r="AA33" s="58">
        <v>13</v>
      </c>
      <c r="AB33" s="58">
        <v>9</v>
      </c>
      <c r="AC33" s="58">
        <v>14</v>
      </c>
      <c r="AD33" s="63">
        <v>23</v>
      </c>
      <c r="AE33" s="63">
        <v>15</v>
      </c>
      <c r="AF33" s="63">
        <v>20</v>
      </c>
      <c r="AG33" s="63">
        <v>18</v>
      </c>
      <c r="AH33" s="63">
        <v>31</v>
      </c>
      <c r="AI33" s="63">
        <v>21</v>
      </c>
      <c r="AJ33" s="63">
        <v>27</v>
      </c>
      <c r="AK33" s="63">
        <v>26</v>
      </c>
      <c r="AL33" s="63">
        <v>20</v>
      </c>
    </row>
    <row r="34" spans="1:38">
      <c r="A34" s="81" t="s">
        <v>55</v>
      </c>
      <c r="B34" s="79" t="s">
        <v>56</v>
      </c>
      <c r="C34" s="63">
        <v>3</v>
      </c>
      <c r="D34" s="63">
        <v>5</v>
      </c>
      <c r="E34" s="63">
        <v>8</v>
      </c>
      <c r="F34" s="63">
        <v>6</v>
      </c>
      <c r="G34" s="63">
        <v>13</v>
      </c>
      <c r="H34" s="73">
        <v>8</v>
      </c>
      <c r="I34" s="73">
        <v>4</v>
      </c>
      <c r="J34" s="73">
        <v>11</v>
      </c>
      <c r="K34" s="73">
        <v>10</v>
      </c>
      <c r="L34" s="73">
        <v>15</v>
      </c>
      <c r="M34" s="73"/>
      <c r="N34" s="81" t="s">
        <v>55</v>
      </c>
      <c r="O34" s="79" t="s">
        <v>56</v>
      </c>
      <c r="P34" s="73">
        <v>9.6</v>
      </c>
      <c r="Q34" s="94">
        <v>7</v>
      </c>
      <c r="R34" s="94">
        <f t="shared" si="0"/>
        <v>2.5999999999999996</v>
      </c>
      <c r="S34" s="93">
        <f t="shared" si="1"/>
        <v>0.37142857142857139</v>
      </c>
      <c r="U34" s="79" t="s">
        <v>55</v>
      </c>
      <c r="V34" s="79" t="s">
        <v>56</v>
      </c>
      <c r="W34" s="78" t="s">
        <v>170</v>
      </c>
      <c r="X34" s="83"/>
      <c r="Y34" s="83"/>
      <c r="Z34" s="83"/>
      <c r="AA34" s="83"/>
      <c r="AB34" s="83"/>
      <c r="AC34" s="83"/>
      <c r="AD34" s="63">
        <v>3</v>
      </c>
      <c r="AE34" s="63">
        <v>5</v>
      </c>
      <c r="AF34" s="63">
        <v>8</v>
      </c>
      <c r="AG34" s="63">
        <v>6</v>
      </c>
      <c r="AH34" s="63">
        <v>13</v>
      </c>
      <c r="AI34" s="63">
        <v>8</v>
      </c>
      <c r="AJ34" s="63">
        <v>4</v>
      </c>
      <c r="AK34" s="63">
        <v>11</v>
      </c>
      <c r="AL34" s="63">
        <v>10</v>
      </c>
    </row>
    <row r="35" spans="1:38">
      <c r="A35" s="71" t="s">
        <v>57</v>
      </c>
      <c r="B35" s="81" t="s">
        <v>58</v>
      </c>
      <c r="C35" s="63">
        <v>17</v>
      </c>
      <c r="D35" s="63">
        <v>27</v>
      </c>
      <c r="E35" s="63">
        <v>33</v>
      </c>
      <c r="F35" s="63">
        <v>29</v>
      </c>
      <c r="G35" s="63">
        <v>36</v>
      </c>
      <c r="H35" s="73">
        <v>35</v>
      </c>
      <c r="I35" s="73">
        <v>38</v>
      </c>
      <c r="J35" s="73">
        <v>34</v>
      </c>
      <c r="K35" s="73">
        <v>41</v>
      </c>
      <c r="L35" s="73">
        <v>45</v>
      </c>
      <c r="M35" s="73"/>
      <c r="N35" s="71" t="s">
        <v>57</v>
      </c>
      <c r="O35" s="81" t="s">
        <v>58</v>
      </c>
      <c r="P35" s="73">
        <v>38.6</v>
      </c>
      <c r="Q35" s="94">
        <v>28.4</v>
      </c>
      <c r="R35" s="94">
        <f t="shared" si="0"/>
        <v>10.200000000000003</v>
      </c>
      <c r="S35" s="93">
        <f t="shared" si="1"/>
        <v>0.35915492957746492</v>
      </c>
      <c r="U35" s="74" t="s">
        <v>57</v>
      </c>
      <c r="V35" s="79" t="s">
        <v>58</v>
      </c>
      <c r="W35" s="75" t="s">
        <v>162</v>
      </c>
      <c r="X35" s="59">
        <v>34</v>
      </c>
      <c r="Y35" s="59">
        <v>23</v>
      </c>
      <c r="Z35" s="58">
        <v>30</v>
      </c>
      <c r="AA35" s="58">
        <v>16</v>
      </c>
      <c r="AB35" s="58">
        <v>23</v>
      </c>
      <c r="AC35" s="58">
        <v>21</v>
      </c>
      <c r="AD35" s="63">
        <v>17</v>
      </c>
      <c r="AE35" s="63">
        <v>27</v>
      </c>
      <c r="AF35" s="63">
        <v>33</v>
      </c>
      <c r="AG35" s="63">
        <v>29</v>
      </c>
      <c r="AH35" s="63">
        <v>36</v>
      </c>
      <c r="AI35" s="63">
        <v>35</v>
      </c>
      <c r="AJ35" s="63">
        <v>38</v>
      </c>
      <c r="AK35" s="63">
        <v>34</v>
      </c>
      <c r="AL35" s="63">
        <v>41</v>
      </c>
    </row>
    <row r="36" spans="1:38">
      <c r="A36" s="81" t="s">
        <v>59</v>
      </c>
      <c r="B36" s="72" t="s">
        <v>60</v>
      </c>
      <c r="C36" s="63">
        <v>17</v>
      </c>
      <c r="D36" s="63">
        <v>13</v>
      </c>
      <c r="E36" s="63">
        <v>9</v>
      </c>
      <c r="F36" s="63">
        <v>6</v>
      </c>
      <c r="G36" s="63">
        <v>11</v>
      </c>
      <c r="H36" s="73">
        <v>10</v>
      </c>
      <c r="I36" s="73">
        <v>16</v>
      </c>
      <c r="J36" s="73">
        <v>21</v>
      </c>
      <c r="K36" s="73">
        <v>13</v>
      </c>
      <c r="L36" s="73">
        <v>16</v>
      </c>
      <c r="M36" s="73"/>
      <c r="N36" s="81" t="s">
        <v>59</v>
      </c>
      <c r="O36" s="72" t="s">
        <v>60</v>
      </c>
      <c r="P36" s="73">
        <v>15.2</v>
      </c>
      <c r="Q36" s="94">
        <v>11.2</v>
      </c>
      <c r="R36" s="94">
        <f t="shared" si="0"/>
        <v>4</v>
      </c>
      <c r="S36" s="93">
        <f t="shared" si="1"/>
        <v>0.35714285714285715</v>
      </c>
      <c r="U36" s="79" t="s">
        <v>59</v>
      </c>
      <c r="V36" s="72" t="s">
        <v>60</v>
      </c>
      <c r="W36" s="75" t="s">
        <v>162</v>
      </c>
      <c r="X36" s="59">
        <v>9</v>
      </c>
      <c r="Y36" s="59">
        <v>9</v>
      </c>
      <c r="Z36" s="58">
        <v>14</v>
      </c>
      <c r="AA36" s="58">
        <v>10</v>
      </c>
      <c r="AB36" s="58">
        <v>9</v>
      </c>
      <c r="AC36" s="58">
        <v>4</v>
      </c>
      <c r="AD36" s="63">
        <v>17</v>
      </c>
      <c r="AE36" s="63">
        <v>13</v>
      </c>
      <c r="AF36" s="63">
        <v>9</v>
      </c>
      <c r="AG36" s="63">
        <v>6</v>
      </c>
      <c r="AH36" s="63">
        <v>11</v>
      </c>
      <c r="AI36" s="63">
        <v>10</v>
      </c>
      <c r="AJ36" s="63">
        <v>16</v>
      </c>
      <c r="AK36" s="63">
        <v>21</v>
      </c>
      <c r="AL36" s="63">
        <v>13</v>
      </c>
    </row>
    <row r="37" spans="1:38">
      <c r="A37" s="71" t="s">
        <v>61</v>
      </c>
      <c r="B37" s="79" t="s">
        <v>62</v>
      </c>
      <c r="C37" s="63">
        <v>8</v>
      </c>
      <c r="D37" s="63">
        <v>16</v>
      </c>
      <c r="E37" s="63">
        <v>9</v>
      </c>
      <c r="F37" s="63">
        <v>9</v>
      </c>
      <c r="G37" s="63">
        <v>13</v>
      </c>
      <c r="H37" s="73">
        <v>13</v>
      </c>
      <c r="I37" s="73">
        <v>18</v>
      </c>
      <c r="J37" s="73">
        <v>23</v>
      </c>
      <c r="K37" s="73">
        <v>12</v>
      </c>
      <c r="L37" s="73">
        <v>12</v>
      </c>
      <c r="M37" s="73"/>
      <c r="N37" s="71" t="s">
        <v>61</v>
      </c>
      <c r="O37" s="79" t="s">
        <v>62</v>
      </c>
      <c r="P37" s="73">
        <v>15.6</v>
      </c>
      <c r="Q37" s="94">
        <v>11</v>
      </c>
      <c r="R37" s="94">
        <f t="shared" si="0"/>
        <v>4.5999999999999996</v>
      </c>
      <c r="S37" s="93">
        <f t="shared" si="1"/>
        <v>0.41818181818181815</v>
      </c>
      <c r="U37" s="74" t="s">
        <v>61</v>
      </c>
      <c r="V37" s="79" t="s">
        <v>62</v>
      </c>
      <c r="W37" s="75" t="s">
        <v>162</v>
      </c>
      <c r="X37" s="59">
        <v>18</v>
      </c>
      <c r="Y37" s="59">
        <v>10</v>
      </c>
      <c r="Z37" s="58">
        <v>8</v>
      </c>
      <c r="AA37" s="58">
        <v>12</v>
      </c>
      <c r="AB37" s="58">
        <v>9</v>
      </c>
      <c r="AC37" s="58">
        <v>8</v>
      </c>
      <c r="AD37" s="63">
        <v>8</v>
      </c>
      <c r="AE37" s="63">
        <v>16</v>
      </c>
      <c r="AF37" s="63">
        <v>9</v>
      </c>
      <c r="AG37" s="63">
        <v>9</v>
      </c>
      <c r="AH37" s="63">
        <v>13</v>
      </c>
      <c r="AI37" s="63">
        <v>13</v>
      </c>
      <c r="AJ37" s="63">
        <v>18</v>
      </c>
      <c r="AK37" s="63">
        <v>23</v>
      </c>
      <c r="AL37" s="63">
        <v>12</v>
      </c>
    </row>
    <row r="38" spans="1:38">
      <c r="A38" s="81" t="s">
        <v>63</v>
      </c>
      <c r="B38" s="77" t="s">
        <v>64</v>
      </c>
      <c r="C38" s="63">
        <v>11</v>
      </c>
      <c r="D38" s="63">
        <v>7</v>
      </c>
      <c r="E38" s="63">
        <v>3</v>
      </c>
      <c r="F38" s="63">
        <v>4</v>
      </c>
      <c r="G38" s="63">
        <v>6</v>
      </c>
      <c r="H38" s="73">
        <v>4</v>
      </c>
      <c r="I38" s="73">
        <v>8</v>
      </c>
      <c r="J38" s="73">
        <v>14</v>
      </c>
      <c r="K38" s="73">
        <v>12</v>
      </c>
      <c r="L38" s="73">
        <v>20</v>
      </c>
      <c r="M38" s="73"/>
      <c r="N38" s="81" t="s">
        <v>63</v>
      </c>
      <c r="O38" s="77" t="s">
        <v>64</v>
      </c>
      <c r="P38" s="73">
        <v>11.6</v>
      </c>
      <c r="Q38" s="94">
        <v>6.2</v>
      </c>
      <c r="R38" s="94">
        <f t="shared" si="0"/>
        <v>5.3999999999999995</v>
      </c>
      <c r="S38" s="93">
        <f t="shared" si="1"/>
        <v>0.87096774193548376</v>
      </c>
      <c r="U38" s="79" t="s">
        <v>63</v>
      </c>
      <c r="V38" s="77" t="s">
        <v>64</v>
      </c>
      <c r="W38" s="78" t="s">
        <v>170</v>
      </c>
      <c r="X38" s="83"/>
      <c r="Y38" s="83"/>
      <c r="Z38" s="83"/>
      <c r="AA38" s="83"/>
      <c r="AB38" s="83"/>
      <c r="AC38" s="83"/>
      <c r="AD38" s="63">
        <v>11</v>
      </c>
      <c r="AE38" s="63">
        <v>7</v>
      </c>
      <c r="AF38" s="63">
        <v>3</v>
      </c>
      <c r="AG38" s="63">
        <v>4</v>
      </c>
      <c r="AH38" s="63">
        <v>6</v>
      </c>
      <c r="AI38" s="63">
        <v>4</v>
      </c>
      <c r="AJ38" s="63">
        <v>8</v>
      </c>
      <c r="AK38" s="63">
        <v>14</v>
      </c>
      <c r="AL38" s="63">
        <v>12</v>
      </c>
    </row>
    <row r="39" spans="1:38">
      <c r="A39" s="76" t="s">
        <v>65</v>
      </c>
      <c r="B39" s="77" t="s">
        <v>38</v>
      </c>
      <c r="C39" s="63">
        <v>4</v>
      </c>
      <c r="D39" s="63">
        <v>15</v>
      </c>
      <c r="E39" s="63">
        <v>6</v>
      </c>
      <c r="F39" s="63">
        <v>6</v>
      </c>
      <c r="G39" s="63">
        <v>12</v>
      </c>
      <c r="H39" s="73">
        <v>16</v>
      </c>
      <c r="I39" s="73">
        <v>8</v>
      </c>
      <c r="J39" s="73">
        <v>6</v>
      </c>
      <c r="K39" s="73">
        <v>18</v>
      </c>
      <c r="L39" s="73">
        <v>18</v>
      </c>
      <c r="M39" s="73"/>
      <c r="N39" s="76" t="s">
        <v>65</v>
      </c>
      <c r="O39" s="77" t="s">
        <v>38</v>
      </c>
      <c r="P39" s="73">
        <v>13.2</v>
      </c>
      <c r="Q39" s="94">
        <v>8.6</v>
      </c>
      <c r="R39" s="94">
        <f t="shared" si="0"/>
        <v>4.5999999999999996</v>
      </c>
      <c r="S39" s="93">
        <f t="shared" si="1"/>
        <v>0.53488372093023251</v>
      </c>
      <c r="U39" s="76" t="s">
        <v>65</v>
      </c>
      <c r="V39" s="77" t="s">
        <v>38</v>
      </c>
      <c r="W39" s="75" t="s">
        <v>162</v>
      </c>
      <c r="X39" s="59">
        <v>7</v>
      </c>
      <c r="Y39" s="59">
        <v>7</v>
      </c>
      <c r="Z39" s="58">
        <v>15</v>
      </c>
      <c r="AA39" s="58">
        <v>7</v>
      </c>
      <c r="AB39" s="58">
        <v>8</v>
      </c>
      <c r="AC39" s="58">
        <v>9</v>
      </c>
      <c r="AD39" s="63">
        <v>4</v>
      </c>
      <c r="AE39" s="63">
        <v>15</v>
      </c>
      <c r="AF39" s="63">
        <v>6</v>
      </c>
      <c r="AG39" s="63">
        <v>6</v>
      </c>
      <c r="AH39" s="63">
        <v>12</v>
      </c>
      <c r="AI39" s="63">
        <v>16</v>
      </c>
      <c r="AJ39" s="63">
        <v>8</v>
      </c>
      <c r="AK39" s="63">
        <v>6</v>
      </c>
      <c r="AL39" s="63">
        <v>18</v>
      </c>
    </row>
    <row r="40" spans="1:38">
      <c r="A40" s="71" t="s">
        <v>66</v>
      </c>
      <c r="B40" s="77" t="s">
        <v>38</v>
      </c>
      <c r="C40" s="63">
        <v>89</v>
      </c>
      <c r="D40" s="63">
        <v>100</v>
      </c>
      <c r="E40" s="63">
        <v>87</v>
      </c>
      <c r="F40" s="63">
        <v>97</v>
      </c>
      <c r="G40" s="63">
        <v>92</v>
      </c>
      <c r="H40" s="73">
        <v>135</v>
      </c>
      <c r="I40" s="73">
        <v>128</v>
      </c>
      <c r="J40" s="73">
        <v>123</v>
      </c>
      <c r="K40" s="73">
        <v>140</v>
      </c>
      <c r="L40" s="73">
        <v>116</v>
      </c>
      <c r="M40" s="73"/>
      <c r="N40" s="71" t="s">
        <v>66</v>
      </c>
      <c r="O40" s="77" t="s">
        <v>38</v>
      </c>
      <c r="P40" s="73">
        <v>128.4</v>
      </c>
      <c r="Q40" s="94">
        <v>93</v>
      </c>
      <c r="R40" s="94">
        <f t="shared" si="0"/>
        <v>35.400000000000006</v>
      </c>
      <c r="S40" s="93">
        <f t="shared" si="1"/>
        <v>0.38064516129032266</v>
      </c>
      <c r="U40" s="74" t="s">
        <v>66</v>
      </c>
      <c r="V40" s="77" t="s">
        <v>38</v>
      </c>
      <c r="W40" s="75" t="s">
        <v>162</v>
      </c>
      <c r="X40" s="59">
        <v>96</v>
      </c>
      <c r="Y40" s="59">
        <v>99</v>
      </c>
      <c r="Z40" s="58">
        <v>86</v>
      </c>
      <c r="AA40" s="58">
        <v>95</v>
      </c>
      <c r="AB40" s="58">
        <v>77</v>
      </c>
      <c r="AC40" s="58">
        <v>102</v>
      </c>
      <c r="AD40" s="63">
        <v>89</v>
      </c>
      <c r="AE40" s="63">
        <v>100</v>
      </c>
      <c r="AF40" s="63">
        <v>87</v>
      </c>
      <c r="AG40" s="63">
        <v>97</v>
      </c>
      <c r="AH40" s="63">
        <v>92</v>
      </c>
      <c r="AI40" s="63">
        <v>135</v>
      </c>
      <c r="AJ40" s="63">
        <v>128</v>
      </c>
      <c r="AK40" s="63">
        <v>123</v>
      </c>
      <c r="AL40" s="63">
        <v>133</v>
      </c>
    </row>
    <row r="41" spans="1:38">
      <c r="A41" s="71" t="s">
        <v>67</v>
      </c>
      <c r="B41" s="79" t="s">
        <v>68</v>
      </c>
      <c r="C41" s="63">
        <v>17</v>
      </c>
      <c r="D41" s="63">
        <v>6</v>
      </c>
      <c r="E41" s="63">
        <v>16</v>
      </c>
      <c r="F41" s="63">
        <v>15</v>
      </c>
      <c r="G41" s="63">
        <v>17</v>
      </c>
      <c r="H41" s="73">
        <v>17</v>
      </c>
      <c r="I41" s="73">
        <v>21</v>
      </c>
      <c r="J41" s="73">
        <v>17</v>
      </c>
      <c r="K41" s="73">
        <v>25</v>
      </c>
      <c r="L41" s="73">
        <v>31</v>
      </c>
      <c r="M41" s="73"/>
      <c r="N41" s="71" t="s">
        <v>67</v>
      </c>
      <c r="O41" s="79" t="s">
        <v>68</v>
      </c>
      <c r="P41" s="73">
        <v>22.2</v>
      </c>
      <c r="Q41" s="94">
        <v>14.2</v>
      </c>
      <c r="R41" s="94">
        <f t="shared" si="0"/>
        <v>8</v>
      </c>
      <c r="S41" s="93">
        <f t="shared" si="1"/>
        <v>0.56338028169014087</v>
      </c>
      <c r="U41" s="74" t="s">
        <v>67</v>
      </c>
      <c r="V41" s="79" t="s">
        <v>68</v>
      </c>
      <c r="W41" s="75" t="s">
        <v>162</v>
      </c>
      <c r="X41" s="59">
        <v>12</v>
      </c>
      <c r="Y41" s="59">
        <v>17</v>
      </c>
      <c r="Z41" s="58">
        <v>12</v>
      </c>
      <c r="AA41" s="58">
        <v>21</v>
      </c>
      <c r="AB41" s="58">
        <v>7</v>
      </c>
      <c r="AC41" s="58">
        <v>16</v>
      </c>
      <c r="AD41" s="63">
        <v>17</v>
      </c>
      <c r="AE41" s="63">
        <v>6</v>
      </c>
      <c r="AF41" s="63">
        <v>16</v>
      </c>
      <c r="AG41" s="63">
        <v>15</v>
      </c>
      <c r="AH41" s="63">
        <v>17</v>
      </c>
      <c r="AI41" s="63">
        <v>17</v>
      </c>
      <c r="AJ41" s="63">
        <v>21</v>
      </c>
      <c r="AK41" s="63">
        <v>17</v>
      </c>
      <c r="AL41" s="63">
        <v>25</v>
      </c>
    </row>
    <row r="42" spans="1:38">
      <c r="A42" s="74" t="s">
        <v>69</v>
      </c>
      <c r="B42" s="79" t="s">
        <v>70</v>
      </c>
      <c r="C42" s="63">
        <v>4</v>
      </c>
      <c r="D42" s="63">
        <v>2</v>
      </c>
      <c r="E42" s="63">
        <v>2</v>
      </c>
      <c r="F42" s="63">
        <v>3</v>
      </c>
      <c r="G42" s="63">
        <v>3</v>
      </c>
      <c r="H42" s="73">
        <v>5</v>
      </c>
      <c r="I42" s="73">
        <v>3</v>
      </c>
      <c r="J42" s="73">
        <v>2</v>
      </c>
      <c r="K42" s="73">
        <v>3</v>
      </c>
      <c r="L42" s="73">
        <v>2</v>
      </c>
      <c r="M42" s="73"/>
      <c r="N42" s="74" t="s">
        <v>69</v>
      </c>
      <c r="O42" s="79" t="s">
        <v>70</v>
      </c>
      <c r="P42" s="73">
        <v>3</v>
      </c>
      <c r="Q42" s="94">
        <v>2.8</v>
      </c>
      <c r="R42" s="94">
        <f t="shared" si="0"/>
        <v>0.20000000000000018</v>
      </c>
      <c r="S42" s="93">
        <f t="shared" si="1"/>
        <v>7.1428571428571494E-2</v>
      </c>
      <c r="U42" s="74" t="s">
        <v>169</v>
      </c>
      <c r="V42" s="79" t="s">
        <v>70</v>
      </c>
      <c r="W42" s="78" t="s">
        <v>166</v>
      </c>
      <c r="X42" s="59">
        <v>0</v>
      </c>
      <c r="Y42" s="59">
        <v>2</v>
      </c>
      <c r="Z42" s="59">
        <v>2</v>
      </c>
      <c r="AA42" s="59">
        <v>1</v>
      </c>
      <c r="AB42" s="59">
        <v>4</v>
      </c>
      <c r="AC42" s="59">
        <v>4</v>
      </c>
      <c r="AD42" s="63">
        <v>4</v>
      </c>
      <c r="AE42" s="63">
        <v>2</v>
      </c>
      <c r="AF42" s="63">
        <v>2</v>
      </c>
      <c r="AG42" s="63">
        <v>3</v>
      </c>
      <c r="AH42" s="63">
        <v>3</v>
      </c>
      <c r="AI42" s="63">
        <v>5</v>
      </c>
      <c r="AJ42" s="63">
        <v>3</v>
      </c>
      <c r="AK42" s="63">
        <v>2</v>
      </c>
      <c r="AL42" s="63">
        <v>3</v>
      </c>
    </row>
    <row r="43" spans="1:38">
      <c r="A43" s="87" t="s">
        <v>71</v>
      </c>
      <c r="B43" s="88" t="s">
        <v>72</v>
      </c>
      <c r="C43" s="63">
        <v>0</v>
      </c>
      <c r="D43" s="63">
        <v>1</v>
      </c>
      <c r="E43" s="63">
        <v>0</v>
      </c>
      <c r="F43" s="63">
        <v>4</v>
      </c>
      <c r="G43" s="63">
        <v>1</v>
      </c>
      <c r="H43" s="73">
        <v>3</v>
      </c>
      <c r="I43" s="73">
        <v>1</v>
      </c>
      <c r="J43" s="73">
        <v>0</v>
      </c>
      <c r="K43" s="73">
        <v>0</v>
      </c>
      <c r="L43" s="73">
        <v>1</v>
      </c>
      <c r="M43" s="73"/>
      <c r="N43" s="87" t="s">
        <v>71</v>
      </c>
      <c r="O43" s="88" t="s">
        <v>72</v>
      </c>
      <c r="P43" s="73">
        <v>1</v>
      </c>
      <c r="Q43" s="94">
        <v>1.2</v>
      </c>
      <c r="R43" s="94">
        <f t="shared" si="0"/>
        <v>-0.19999999999999996</v>
      </c>
      <c r="S43" s="93">
        <f t="shared" si="1"/>
        <v>-0.16666666666666663</v>
      </c>
      <c r="U43" s="65" t="s">
        <v>71</v>
      </c>
      <c r="V43" s="79" t="s">
        <v>72</v>
      </c>
      <c r="W43" s="78" t="s">
        <v>170</v>
      </c>
      <c r="X43" s="83"/>
      <c r="Y43" s="83"/>
      <c r="Z43" s="83"/>
      <c r="AA43" s="83"/>
      <c r="AB43" s="83"/>
      <c r="AC43" s="83"/>
      <c r="AD43" s="63">
        <v>0</v>
      </c>
      <c r="AE43" s="63">
        <v>1</v>
      </c>
      <c r="AF43" s="63">
        <v>0</v>
      </c>
      <c r="AG43" s="63">
        <v>4</v>
      </c>
      <c r="AH43" s="63">
        <v>1</v>
      </c>
      <c r="AI43" s="63">
        <v>3</v>
      </c>
      <c r="AJ43" s="63">
        <v>1</v>
      </c>
      <c r="AK43" s="63">
        <v>0</v>
      </c>
      <c r="AL43" s="63">
        <v>0</v>
      </c>
    </row>
    <row r="44" spans="1:38">
      <c r="A44" s="71" t="s">
        <v>73</v>
      </c>
      <c r="B44" s="79" t="s">
        <v>74</v>
      </c>
      <c r="C44" s="63">
        <v>17</v>
      </c>
      <c r="D44" s="63">
        <v>11</v>
      </c>
      <c r="E44" s="63">
        <v>25</v>
      </c>
      <c r="F44" s="63">
        <v>20</v>
      </c>
      <c r="G44" s="63">
        <v>28</v>
      </c>
      <c r="H44" s="73">
        <v>28</v>
      </c>
      <c r="I44" s="73">
        <v>35</v>
      </c>
      <c r="J44" s="73">
        <v>30</v>
      </c>
      <c r="K44" s="73">
        <v>36</v>
      </c>
      <c r="L44" s="73">
        <v>63</v>
      </c>
      <c r="M44" s="73"/>
      <c r="N44" s="71" t="s">
        <v>73</v>
      </c>
      <c r="O44" s="79" t="s">
        <v>74</v>
      </c>
      <c r="P44" s="73">
        <v>38.4</v>
      </c>
      <c r="Q44" s="94">
        <v>20.2</v>
      </c>
      <c r="R44" s="94">
        <f t="shared" si="0"/>
        <v>18.2</v>
      </c>
      <c r="S44" s="93">
        <f t="shared" si="1"/>
        <v>0.90099009900990101</v>
      </c>
      <c r="U44" s="74" t="s">
        <v>73</v>
      </c>
      <c r="V44" s="79" t="s">
        <v>74</v>
      </c>
      <c r="W44" s="75" t="s">
        <v>162</v>
      </c>
      <c r="X44" s="59">
        <v>18</v>
      </c>
      <c r="Y44" s="59">
        <v>16</v>
      </c>
      <c r="Z44" s="58">
        <v>9</v>
      </c>
      <c r="AA44" s="58">
        <v>12</v>
      </c>
      <c r="AB44" s="58">
        <v>17</v>
      </c>
      <c r="AC44" s="58">
        <v>10</v>
      </c>
      <c r="AD44" s="63">
        <v>17</v>
      </c>
      <c r="AE44" s="63">
        <v>11</v>
      </c>
      <c r="AF44" s="63">
        <v>25</v>
      </c>
      <c r="AG44" s="63">
        <v>20</v>
      </c>
      <c r="AH44" s="63">
        <v>28</v>
      </c>
      <c r="AI44" s="63">
        <v>28</v>
      </c>
      <c r="AJ44" s="63">
        <v>35</v>
      </c>
      <c r="AK44" s="63">
        <v>30</v>
      </c>
      <c r="AL44" s="63">
        <v>36</v>
      </c>
    </row>
    <row r="45" spans="1:38">
      <c r="A45" s="65" t="s">
        <v>75</v>
      </c>
      <c r="B45" s="79" t="s">
        <v>76</v>
      </c>
      <c r="C45" s="63">
        <v>5</v>
      </c>
      <c r="D45" s="63">
        <v>8</v>
      </c>
      <c r="E45" s="63">
        <v>7</v>
      </c>
      <c r="F45" s="63">
        <v>3</v>
      </c>
      <c r="G45" s="63">
        <v>5</v>
      </c>
      <c r="H45" s="73">
        <v>10</v>
      </c>
      <c r="I45" s="73">
        <v>14</v>
      </c>
      <c r="J45" s="73">
        <v>9</v>
      </c>
      <c r="K45" s="73">
        <v>6</v>
      </c>
      <c r="L45" s="73">
        <v>17</v>
      </c>
      <c r="M45" s="73"/>
      <c r="N45" s="65" t="s">
        <v>75</v>
      </c>
      <c r="O45" s="79" t="s">
        <v>76</v>
      </c>
      <c r="P45" s="73">
        <v>11.2</v>
      </c>
      <c r="Q45" s="94">
        <v>5.6</v>
      </c>
      <c r="R45" s="94">
        <f t="shared" si="0"/>
        <v>5.6</v>
      </c>
      <c r="S45" s="93">
        <f t="shared" si="1"/>
        <v>1</v>
      </c>
      <c r="U45" s="65" t="s">
        <v>75</v>
      </c>
      <c r="V45" s="79" t="s">
        <v>76</v>
      </c>
      <c r="W45" s="75" t="s">
        <v>162</v>
      </c>
      <c r="X45" s="59">
        <v>13</v>
      </c>
      <c r="Y45" s="59">
        <v>9</v>
      </c>
      <c r="Z45" s="58">
        <v>5</v>
      </c>
      <c r="AA45" s="58">
        <v>8</v>
      </c>
      <c r="AB45" s="58">
        <v>3</v>
      </c>
      <c r="AC45" s="58">
        <v>3</v>
      </c>
      <c r="AD45" s="63">
        <v>5</v>
      </c>
      <c r="AE45" s="63">
        <v>8</v>
      </c>
      <c r="AF45" s="63">
        <v>7</v>
      </c>
      <c r="AG45" s="63">
        <v>3</v>
      </c>
      <c r="AH45" s="63">
        <v>5</v>
      </c>
      <c r="AI45" s="63">
        <v>10</v>
      </c>
      <c r="AJ45" s="63">
        <v>14</v>
      </c>
      <c r="AK45" s="63">
        <v>9</v>
      </c>
      <c r="AL45" s="63">
        <v>8</v>
      </c>
    </row>
    <row r="46" spans="1:38">
      <c r="A46" s="71" t="s">
        <v>77</v>
      </c>
      <c r="B46" s="72" t="s">
        <v>58</v>
      </c>
      <c r="C46" s="63">
        <v>15</v>
      </c>
      <c r="D46" s="63">
        <v>17</v>
      </c>
      <c r="E46" s="63">
        <v>27</v>
      </c>
      <c r="F46" s="63">
        <v>15</v>
      </c>
      <c r="G46" s="63">
        <v>22</v>
      </c>
      <c r="H46" s="73">
        <v>19</v>
      </c>
      <c r="I46" s="73">
        <v>9</v>
      </c>
      <c r="J46" s="73">
        <v>24</v>
      </c>
      <c r="K46" s="73">
        <v>27</v>
      </c>
      <c r="L46" s="73">
        <v>21</v>
      </c>
      <c r="M46" s="73"/>
      <c r="N46" s="71" t="s">
        <v>77</v>
      </c>
      <c r="O46" s="72" t="s">
        <v>58</v>
      </c>
      <c r="P46" s="73">
        <v>20</v>
      </c>
      <c r="Q46" s="94">
        <v>19.2</v>
      </c>
      <c r="R46" s="94">
        <f t="shared" si="0"/>
        <v>0.80000000000000071</v>
      </c>
      <c r="S46" s="93">
        <f t="shared" si="1"/>
        <v>4.1666666666666706E-2</v>
      </c>
      <c r="U46" s="74" t="s">
        <v>77</v>
      </c>
      <c r="V46" s="72" t="s">
        <v>58</v>
      </c>
      <c r="W46" s="75" t="s">
        <v>162</v>
      </c>
      <c r="X46" s="59">
        <v>22</v>
      </c>
      <c r="Y46" s="59">
        <v>27</v>
      </c>
      <c r="Z46" s="58">
        <v>17</v>
      </c>
      <c r="AA46" s="58">
        <v>21</v>
      </c>
      <c r="AB46" s="58">
        <v>13</v>
      </c>
      <c r="AC46" s="58">
        <v>14</v>
      </c>
      <c r="AD46" s="63">
        <v>15</v>
      </c>
      <c r="AE46" s="63">
        <v>17</v>
      </c>
      <c r="AF46" s="63">
        <v>27</v>
      </c>
      <c r="AG46" s="63">
        <v>15</v>
      </c>
      <c r="AH46" s="63">
        <v>22</v>
      </c>
      <c r="AI46" s="63">
        <v>19</v>
      </c>
      <c r="AJ46" s="63">
        <v>9</v>
      </c>
      <c r="AK46" s="63">
        <v>24</v>
      </c>
      <c r="AL46" s="63">
        <v>27</v>
      </c>
    </row>
    <row r="47" spans="1:38">
      <c r="A47" s="71" t="s">
        <v>78</v>
      </c>
      <c r="B47" s="79" t="s">
        <v>70</v>
      </c>
      <c r="C47" s="63">
        <v>13</v>
      </c>
      <c r="D47" s="63">
        <v>11</v>
      </c>
      <c r="E47" s="63">
        <v>6</v>
      </c>
      <c r="F47" s="63">
        <v>15</v>
      </c>
      <c r="G47" s="63">
        <v>19</v>
      </c>
      <c r="H47" s="73">
        <v>13</v>
      </c>
      <c r="I47" s="73">
        <v>18</v>
      </c>
      <c r="J47" s="73">
        <v>16</v>
      </c>
      <c r="K47" s="73">
        <v>11</v>
      </c>
      <c r="L47" s="73">
        <v>15</v>
      </c>
      <c r="M47" s="73"/>
      <c r="N47" s="71" t="s">
        <v>78</v>
      </c>
      <c r="O47" s="79" t="s">
        <v>70</v>
      </c>
      <c r="P47" s="73">
        <v>14.6</v>
      </c>
      <c r="Q47" s="94">
        <v>12.8</v>
      </c>
      <c r="R47" s="94">
        <f t="shared" si="0"/>
        <v>1.7999999999999989</v>
      </c>
      <c r="S47" s="93">
        <f t="shared" si="1"/>
        <v>0.14062499999999992</v>
      </c>
      <c r="U47" s="74" t="s">
        <v>78</v>
      </c>
      <c r="V47" s="79" t="s">
        <v>70</v>
      </c>
      <c r="W47" s="75" t="s">
        <v>162</v>
      </c>
      <c r="X47" s="59">
        <v>12</v>
      </c>
      <c r="Y47" s="59">
        <v>14</v>
      </c>
      <c r="Z47" s="58">
        <v>19</v>
      </c>
      <c r="AA47" s="58">
        <v>11</v>
      </c>
      <c r="AB47" s="58">
        <v>5</v>
      </c>
      <c r="AC47" s="58">
        <v>12</v>
      </c>
      <c r="AD47" s="63">
        <v>13</v>
      </c>
      <c r="AE47" s="63">
        <v>11</v>
      </c>
      <c r="AF47" s="63">
        <v>6</v>
      </c>
      <c r="AG47" s="63">
        <v>15</v>
      </c>
      <c r="AH47" s="63">
        <v>19</v>
      </c>
      <c r="AI47" s="63">
        <v>13</v>
      </c>
      <c r="AJ47" s="63">
        <v>18</v>
      </c>
      <c r="AK47" s="63">
        <v>16</v>
      </c>
      <c r="AL47" s="63">
        <v>11</v>
      </c>
    </row>
    <row r="48" spans="1:38">
      <c r="A48" s="65" t="s">
        <v>79</v>
      </c>
      <c r="B48" s="79" t="s">
        <v>80</v>
      </c>
      <c r="C48" s="63">
        <v>7</v>
      </c>
      <c r="D48" s="63">
        <v>3</v>
      </c>
      <c r="E48" s="63">
        <v>4</v>
      </c>
      <c r="F48" s="63">
        <v>2</v>
      </c>
      <c r="G48" s="63">
        <v>6</v>
      </c>
      <c r="H48" s="73">
        <v>8</v>
      </c>
      <c r="I48" s="73">
        <v>4</v>
      </c>
      <c r="J48" s="73">
        <v>3</v>
      </c>
      <c r="K48" s="73">
        <v>5</v>
      </c>
      <c r="L48" s="73">
        <v>4</v>
      </c>
      <c r="M48" s="73"/>
      <c r="N48" s="65" t="s">
        <v>79</v>
      </c>
      <c r="O48" s="79" t="s">
        <v>80</v>
      </c>
      <c r="P48" s="73">
        <v>4.8</v>
      </c>
      <c r="Q48" s="94">
        <v>4.4000000000000004</v>
      </c>
      <c r="R48" s="94">
        <f t="shared" si="0"/>
        <v>0.39999999999999947</v>
      </c>
      <c r="S48" s="93">
        <f t="shared" si="1"/>
        <v>9.0909090909090787E-2</v>
      </c>
      <c r="U48" s="65" t="s">
        <v>79</v>
      </c>
      <c r="V48" s="79" t="s">
        <v>80</v>
      </c>
      <c r="W48" s="75" t="s">
        <v>162</v>
      </c>
      <c r="X48" s="59">
        <v>6</v>
      </c>
      <c r="Y48" s="59">
        <v>1</v>
      </c>
      <c r="Z48" s="58">
        <v>4</v>
      </c>
      <c r="AA48" s="58">
        <v>2</v>
      </c>
      <c r="AB48" s="58">
        <v>6</v>
      </c>
      <c r="AC48" s="58">
        <v>4</v>
      </c>
      <c r="AD48" s="63">
        <v>7</v>
      </c>
      <c r="AE48" s="63">
        <v>3</v>
      </c>
      <c r="AF48" s="63">
        <v>4</v>
      </c>
      <c r="AG48" s="63">
        <v>2</v>
      </c>
      <c r="AH48" s="63">
        <v>6</v>
      </c>
      <c r="AI48" s="63">
        <v>8</v>
      </c>
      <c r="AJ48" s="63">
        <v>4</v>
      </c>
      <c r="AK48" s="63">
        <v>3</v>
      </c>
      <c r="AL48" s="63">
        <v>5</v>
      </c>
    </row>
    <row r="49" spans="1:38">
      <c r="A49" s="71" t="s">
        <v>81</v>
      </c>
      <c r="B49" s="72" t="s">
        <v>82</v>
      </c>
      <c r="C49" s="63">
        <v>2</v>
      </c>
      <c r="D49" s="63">
        <v>0</v>
      </c>
      <c r="E49" s="63">
        <v>3</v>
      </c>
      <c r="F49" s="63">
        <v>0</v>
      </c>
      <c r="G49" s="63">
        <v>0</v>
      </c>
      <c r="H49" s="63">
        <v>0</v>
      </c>
      <c r="I49" s="73">
        <v>4</v>
      </c>
      <c r="J49" s="73">
        <v>1</v>
      </c>
      <c r="K49" s="73">
        <v>0</v>
      </c>
      <c r="L49" s="73">
        <v>2</v>
      </c>
      <c r="M49" s="73"/>
      <c r="N49" s="71" t="s">
        <v>81</v>
      </c>
      <c r="O49" s="72" t="s">
        <v>82</v>
      </c>
      <c r="P49" s="73">
        <v>1.4</v>
      </c>
      <c r="Q49" s="94">
        <v>1</v>
      </c>
      <c r="R49" s="94">
        <f t="shared" si="0"/>
        <v>0.39999999999999991</v>
      </c>
      <c r="S49" s="93">
        <f t="shared" si="1"/>
        <v>0.39999999999999991</v>
      </c>
      <c r="U49" s="74" t="s">
        <v>81</v>
      </c>
      <c r="V49" s="72" t="s">
        <v>82</v>
      </c>
      <c r="W49" s="78" t="s">
        <v>166</v>
      </c>
      <c r="X49" s="59">
        <v>4</v>
      </c>
      <c r="Y49" s="59">
        <v>0</v>
      </c>
      <c r="Z49" s="58"/>
      <c r="AA49" s="58"/>
      <c r="AB49" s="58"/>
      <c r="AC49" s="58"/>
      <c r="AD49" s="63">
        <v>2</v>
      </c>
      <c r="AE49" s="63">
        <v>0</v>
      </c>
      <c r="AF49" s="63">
        <v>3</v>
      </c>
      <c r="AG49" s="63">
        <v>0</v>
      </c>
      <c r="AH49" s="63">
        <v>0</v>
      </c>
      <c r="AI49" s="63">
        <v>0</v>
      </c>
      <c r="AJ49" s="63">
        <v>4</v>
      </c>
      <c r="AK49" s="63">
        <v>1</v>
      </c>
      <c r="AL49" s="63">
        <v>0</v>
      </c>
    </row>
    <row r="50" spans="1:38">
      <c r="A50" s="81" t="s">
        <v>83</v>
      </c>
      <c r="B50" s="77" t="s">
        <v>84</v>
      </c>
      <c r="C50" s="63">
        <v>4</v>
      </c>
      <c r="D50" s="63">
        <v>6</v>
      </c>
      <c r="E50" s="63">
        <v>3</v>
      </c>
      <c r="F50" s="63">
        <v>4</v>
      </c>
      <c r="G50" s="63">
        <v>4</v>
      </c>
      <c r="H50" s="73">
        <v>6</v>
      </c>
      <c r="I50" s="73">
        <v>6</v>
      </c>
      <c r="J50" s="73">
        <v>8</v>
      </c>
      <c r="K50" s="73">
        <v>6</v>
      </c>
      <c r="L50" s="73">
        <v>8</v>
      </c>
      <c r="M50" s="73"/>
      <c r="N50" s="81" t="s">
        <v>83</v>
      </c>
      <c r="O50" s="77" t="s">
        <v>84</v>
      </c>
      <c r="P50" s="73">
        <v>6.8</v>
      </c>
      <c r="Q50" s="94">
        <v>4.2</v>
      </c>
      <c r="R50" s="94">
        <f t="shared" si="0"/>
        <v>2.5999999999999996</v>
      </c>
      <c r="S50" s="93">
        <f t="shared" si="1"/>
        <v>0.61904761904761896</v>
      </c>
      <c r="U50" s="79" t="s">
        <v>83</v>
      </c>
      <c r="V50" s="77" t="s">
        <v>84</v>
      </c>
      <c r="W50" s="78" t="s">
        <v>170</v>
      </c>
      <c r="X50" s="83"/>
      <c r="Y50" s="83"/>
      <c r="Z50" s="83"/>
      <c r="AA50" s="83"/>
      <c r="AB50" s="83"/>
      <c r="AC50" s="83"/>
      <c r="AD50" s="63">
        <v>4</v>
      </c>
      <c r="AE50" s="63">
        <v>6</v>
      </c>
      <c r="AF50" s="63">
        <v>3</v>
      </c>
      <c r="AG50" s="63">
        <v>4</v>
      </c>
      <c r="AH50" s="63">
        <v>4</v>
      </c>
      <c r="AI50" s="63">
        <v>6</v>
      </c>
      <c r="AJ50" s="63">
        <v>6</v>
      </c>
      <c r="AK50" s="63">
        <v>8</v>
      </c>
      <c r="AL50" s="63">
        <v>6</v>
      </c>
    </row>
    <row r="51" spans="1:38">
      <c r="A51" s="71" t="s">
        <v>85</v>
      </c>
      <c r="B51" s="79" t="s">
        <v>74</v>
      </c>
      <c r="C51" s="63">
        <v>11</v>
      </c>
      <c r="D51" s="63">
        <v>14</v>
      </c>
      <c r="E51" s="63">
        <v>11</v>
      </c>
      <c r="F51" s="63">
        <v>11</v>
      </c>
      <c r="G51" s="63">
        <v>14</v>
      </c>
      <c r="H51" s="73">
        <v>16</v>
      </c>
      <c r="I51" s="73">
        <v>24</v>
      </c>
      <c r="J51" s="73">
        <v>21</v>
      </c>
      <c r="K51" s="73">
        <v>29</v>
      </c>
      <c r="L51" s="73">
        <v>37</v>
      </c>
      <c r="M51" s="73"/>
      <c r="N51" s="71" t="s">
        <v>85</v>
      </c>
      <c r="O51" s="79" t="s">
        <v>74</v>
      </c>
      <c r="P51" s="73">
        <v>25.4</v>
      </c>
      <c r="Q51" s="94">
        <v>12.2</v>
      </c>
      <c r="R51" s="94">
        <f t="shared" si="0"/>
        <v>13.2</v>
      </c>
      <c r="S51" s="93">
        <f t="shared" si="1"/>
        <v>1.0819672131147542</v>
      </c>
      <c r="U51" s="74" t="s">
        <v>85</v>
      </c>
      <c r="V51" s="79" t="s">
        <v>74</v>
      </c>
      <c r="W51" s="75" t="s">
        <v>162</v>
      </c>
      <c r="X51" s="59">
        <v>10</v>
      </c>
      <c r="Y51" s="59">
        <v>17</v>
      </c>
      <c r="Z51" s="58">
        <v>12</v>
      </c>
      <c r="AA51" s="58">
        <v>10</v>
      </c>
      <c r="AB51" s="58">
        <v>9</v>
      </c>
      <c r="AC51" s="58">
        <v>12</v>
      </c>
      <c r="AD51" s="63">
        <v>11</v>
      </c>
      <c r="AE51" s="63">
        <v>14</v>
      </c>
      <c r="AF51" s="63">
        <v>11</v>
      </c>
      <c r="AG51" s="63">
        <v>11</v>
      </c>
      <c r="AH51" s="63">
        <v>14</v>
      </c>
      <c r="AI51" s="63">
        <v>16</v>
      </c>
      <c r="AJ51" s="63">
        <v>24</v>
      </c>
      <c r="AK51" s="63">
        <v>21</v>
      </c>
      <c r="AL51" s="63">
        <v>29</v>
      </c>
    </row>
    <row r="52" spans="1:38">
      <c r="A52" s="71" t="s">
        <v>86</v>
      </c>
      <c r="B52" s="79" t="s">
        <v>87</v>
      </c>
      <c r="C52" s="63">
        <v>10</v>
      </c>
      <c r="D52" s="63">
        <v>8</v>
      </c>
      <c r="E52" s="63">
        <v>14</v>
      </c>
      <c r="F52" s="63">
        <v>19</v>
      </c>
      <c r="G52" s="63">
        <v>13</v>
      </c>
      <c r="H52" s="73">
        <v>14</v>
      </c>
      <c r="I52" s="73">
        <v>12</v>
      </c>
      <c r="J52" s="73">
        <v>19</v>
      </c>
      <c r="K52" s="73">
        <v>10</v>
      </c>
      <c r="L52" s="73">
        <v>10</v>
      </c>
      <c r="M52" s="73"/>
      <c r="N52" s="71" t="s">
        <v>86</v>
      </c>
      <c r="O52" s="79" t="s">
        <v>87</v>
      </c>
      <c r="P52" s="73">
        <v>13</v>
      </c>
      <c r="Q52" s="94">
        <v>12.8</v>
      </c>
      <c r="R52" s="94">
        <f t="shared" si="0"/>
        <v>0.19999999999999929</v>
      </c>
      <c r="S52" s="93">
        <f t="shared" si="1"/>
        <v>1.5624999999999944E-2</v>
      </c>
      <c r="U52" s="74" t="s">
        <v>86</v>
      </c>
      <c r="V52" s="79" t="s">
        <v>87</v>
      </c>
      <c r="W52" s="75" t="s">
        <v>166</v>
      </c>
      <c r="X52" s="59">
        <v>11</v>
      </c>
      <c r="Y52" s="59">
        <v>0</v>
      </c>
      <c r="Z52" s="58">
        <v>10</v>
      </c>
      <c r="AA52" s="58">
        <v>13</v>
      </c>
      <c r="AB52" s="58">
        <v>15</v>
      </c>
      <c r="AC52" s="58">
        <v>1</v>
      </c>
      <c r="AD52" s="63">
        <v>10</v>
      </c>
      <c r="AE52" s="63">
        <v>8</v>
      </c>
      <c r="AF52" s="63">
        <v>14</v>
      </c>
      <c r="AG52" s="63">
        <v>19</v>
      </c>
      <c r="AH52" s="63">
        <v>13</v>
      </c>
      <c r="AI52" s="63">
        <v>14</v>
      </c>
      <c r="AJ52" s="63">
        <v>12</v>
      </c>
      <c r="AK52" s="63">
        <v>19</v>
      </c>
      <c r="AL52" s="63">
        <v>10</v>
      </c>
    </row>
    <row r="53" spans="1:38">
      <c r="A53" s="71" t="s">
        <v>88</v>
      </c>
      <c r="B53" s="79" t="s">
        <v>89</v>
      </c>
      <c r="C53" s="63">
        <v>138</v>
      </c>
      <c r="D53" s="63">
        <v>132</v>
      </c>
      <c r="E53" s="63">
        <v>179</v>
      </c>
      <c r="F53" s="63">
        <v>126</v>
      </c>
      <c r="G53" s="63">
        <v>131</v>
      </c>
      <c r="H53" s="73">
        <v>137</v>
      </c>
      <c r="I53" s="73">
        <v>95</v>
      </c>
      <c r="J53" s="73">
        <v>113</v>
      </c>
      <c r="K53" s="73">
        <v>118</v>
      </c>
      <c r="L53" s="73">
        <v>91</v>
      </c>
      <c r="M53" s="73"/>
      <c r="N53" s="71" t="s">
        <v>88</v>
      </c>
      <c r="O53" s="79" t="s">
        <v>89</v>
      </c>
      <c r="P53" s="73">
        <v>110.8</v>
      </c>
      <c r="Q53" s="94">
        <v>141.19999999999999</v>
      </c>
      <c r="R53" s="94">
        <f t="shared" si="0"/>
        <v>-30.399999999999991</v>
      </c>
      <c r="S53" s="93">
        <f t="shared" si="1"/>
        <v>-0.21529745042492915</v>
      </c>
      <c r="U53" s="74" t="s">
        <v>88</v>
      </c>
      <c r="V53" s="79" t="s">
        <v>89</v>
      </c>
      <c r="W53" s="75" t="s">
        <v>162</v>
      </c>
      <c r="X53" s="59">
        <v>154</v>
      </c>
      <c r="Y53" s="59">
        <v>157</v>
      </c>
      <c r="Z53" s="58">
        <v>135</v>
      </c>
      <c r="AA53" s="58">
        <v>153</v>
      </c>
      <c r="AB53" s="58">
        <v>161</v>
      </c>
      <c r="AC53" s="58">
        <v>147</v>
      </c>
      <c r="AD53" s="63">
        <v>138</v>
      </c>
      <c r="AE53" s="63">
        <v>132</v>
      </c>
      <c r="AF53" s="63">
        <v>179</v>
      </c>
      <c r="AG53" s="63">
        <v>126</v>
      </c>
      <c r="AH53" s="63">
        <v>131</v>
      </c>
      <c r="AI53" s="63">
        <v>137</v>
      </c>
      <c r="AJ53" s="63">
        <v>95</v>
      </c>
      <c r="AK53" s="63">
        <v>113</v>
      </c>
      <c r="AL53" s="63">
        <v>118</v>
      </c>
    </row>
    <row r="54" spans="1:38">
      <c r="A54" s="65" t="s">
        <v>90</v>
      </c>
      <c r="B54" s="81" t="s">
        <v>91</v>
      </c>
      <c r="C54" s="63">
        <v>9</v>
      </c>
      <c r="D54" s="63">
        <v>7</v>
      </c>
      <c r="E54" s="63">
        <v>9</v>
      </c>
      <c r="F54" s="63">
        <v>9</v>
      </c>
      <c r="G54" s="63">
        <v>18</v>
      </c>
      <c r="H54" s="73">
        <v>16</v>
      </c>
      <c r="I54" s="73">
        <v>13</v>
      </c>
      <c r="J54" s="73">
        <v>11</v>
      </c>
      <c r="K54" s="73">
        <v>12</v>
      </c>
      <c r="L54" s="73">
        <v>7</v>
      </c>
      <c r="M54" s="73"/>
      <c r="N54" s="65" t="s">
        <v>90</v>
      </c>
      <c r="O54" s="81" t="s">
        <v>91</v>
      </c>
      <c r="P54" s="73">
        <v>11.8</v>
      </c>
      <c r="Q54" s="94">
        <v>10.4</v>
      </c>
      <c r="R54" s="94">
        <f t="shared" si="0"/>
        <v>1.4000000000000004</v>
      </c>
      <c r="S54" s="93">
        <f t="shared" si="1"/>
        <v>0.13461538461538464</v>
      </c>
      <c r="U54" s="65" t="s">
        <v>90</v>
      </c>
      <c r="V54" s="89" t="s">
        <v>91</v>
      </c>
      <c r="W54" s="78" t="s">
        <v>170</v>
      </c>
      <c r="X54" s="83"/>
      <c r="Y54" s="83"/>
      <c r="Z54" s="83"/>
      <c r="AA54" s="83"/>
      <c r="AB54" s="83"/>
      <c r="AC54" s="83"/>
      <c r="AD54" s="63">
        <v>9</v>
      </c>
      <c r="AE54" s="63">
        <v>7</v>
      </c>
      <c r="AF54" s="63">
        <v>9</v>
      </c>
      <c r="AG54" s="63">
        <v>9</v>
      </c>
      <c r="AH54" s="63">
        <v>18</v>
      </c>
      <c r="AI54" s="63">
        <v>16</v>
      </c>
      <c r="AJ54" s="63">
        <v>13</v>
      </c>
      <c r="AK54" s="63">
        <v>11</v>
      </c>
      <c r="AL54" s="63">
        <v>12</v>
      </c>
    </row>
    <row r="55" spans="1:38">
      <c r="A55" s="71" t="s">
        <v>92</v>
      </c>
      <c r="B55" s="79" t="s">
        <v>38</v>
      </c>
      <c r="C55" s="63">
        <v>4</v>
      </c>
      <c r="D55" s="63">
        <v>10</v>
      </c>
      <c r="E55" s="63">
        <v>10</v>
      </c>
      <c r="F55" s="63">
        <v>9</v>
      </c>
      <c r="G55" s="63">
        <v>10</v>
      </c>
      <c r="H55" s="73">
        <v>11</v>
      </c>
      <c r="I55" s="73">
        <v>8</v>
      </c>
      <c r="J55" s="73">
        <v>7</v>
      </c>
      <c r="K55" s="73">
        <v>9</v>
      </c>
      <c r="L55" s="73">
        <v>15</v>
      </c>
      <c r="M55" s="73"/>
      <c r="N55" s="71" t="s">
        <v>92</v>
      </c>
      <c r="O55" s="79" t="s">
        <v>38</v>
      </c>
      <c r="P55" s="73">
        <v>10</v>
      </c>
      <c r="Q55" s="94">
        <v>8.6</v>
      </c>
      <c r="R55" s="94">
        <f t="shared" si="0"/>
        <v>1.4000000000000004</v>
      </c>
      <c r="S55" s="93">
        <f t="shared" si="1"/>
        <v>0.16279069767441864</v>
      </c>
      <c r="U55" s="74" t="s">
        <v>92</v>
      </c>
      <c r="V55" s="79" t="s">
        <v>38</v>
      </c>
      <c r="W55" s="75" t="s">
        <v>162</v>
      </c>
      <c r="X55" s="59">
        <v>10</v>
      </c>
      <c r="Y55" s="59">
        <v>14</v>
      </c>
      <c r="Z55" s="58">
        <v>4</v>
      </c>
      <c r="AA55" s="58">
        <v>15</v>
      </c>
      <c r="AB55" s="58">
        <v>3</v>
      </c>
      <c r="AC55" s="58">
        <v>7</v>
      </c>
      <c r="AD55" s="63">
        <v>4</v>
      </c>
      <c r="AE55" s="63">
        <v>10</v>
      </c>
      <c r="AF55" s="63">
        <v>10</v>
      </c>
      <c r="AG55" s="63">
        <v>9</v>
      </c>
      <c r="AH55" s="63">
        <v>10</v>
      </c>
      <c r="AI55" s="63">
        <v>11</v>
      </c>
      <c r="AJ55" s="63">
        <v>8</v>
      </c>
      <c r="AK55" s="63">
        <v>7</v>
      </c>
      <c r="AL55" s="63">
        <v>9</v>
      </c>
    </row>
    <row r="56" spans="1:38">
      <c r="A56" s="71" t="s">
        <v>93</v>
      </c>
      <c r="B56" s="79" t="s">
        <v>94</v>
      </c>
      <c r="C56" s="63">
        <v>6</v>
      </c>
      <c r="D56" s="63">
        <v>20</v>
      </c>
      <c r="E56" s="63">
        <v>16</v>
      </c>
      <c r="F56" s="63">
        <v>10</v>
      </c>
      <c r="G56" s="63">
        <v>13</v>
      </c>
      <c r="H56" s="73">
        <v>28</v>
      </c>
      <c r="I56" s="73">
        <v>25</v>
      </c>
      <c r="J56" s="73">
        <v>12</v>
      </c>
      <c r="K56" s="73">
        <v>24</v>
      </c>
      <c r="L56" s="73">
        <v>25</v>
      </c>
      <c r="M56" s="73"/>
      <c r="N56" s="71" t="s">
        <v>93</v>
      </c>
      <c r="O56" s="79" t="s">
        <v>94</v>
      </c>
      <c r="P56" s="73">
        <v>22.8</v>
      </c>
      <c r="Q56" s="94">
        <v>13</v>
      </c>
      <c r="R56" s="94">
        <f t="shared" si="0"/>
        <v>9.8000000000000007</v>
      </c>
      <c r="S56" s="93">
        <f t="shared" si="1"/>
        <v>0.75384615384615394</v>
      </c>
      <c r="U56" s="74" t="s">
        <v>93</v>
      </c>
      <c r="V56" s="79" t="s">
        <v>94</v>
      </c>
      <c r="W56" s="75" t="s">
        <v>162</v>
      </c>
      <c r="X56" s="59">
        <v>13</v>
      </c>
      <c r="Y56" s="59">
        <v>8</v>
      </c>
      <c r="Z56" s="58">
        <v>13</v>
      </c>
      <c r="AA56" s="58">
        <v>10</v>
      </c>
      <c r="AB56" s="58">
        <v>5</v>
      </c>
      <c r="AC56" s="58">
        <v>15</v>
      </c>
      <c r="AD56" s="63">
        <v>6</v>
      </c>
      <c r="AE56" s="63">
        <v>20</v>
      </c>
      <c r="AF56" s="63">
        <v>16</v>
      </c>
      <c r="AG56" s="63">
        <v>10</v>
      </c>
      <c r="AH56" s="63">
        <v>13</v>
      </c>
      <c r="AI56" s="63">
        <v>28</v>
      </c>
      <c r="AJ56" s="63">
        <v>25</v>
      </c>
      <c r="AK56" s="63">
        <v>12</v>
      </c>
      <c r="AL56" s="63">
        <v>24</v>
      </c>
    </row>
    <row r="57" spans="1:38">
      <c r="A57" s="65" t="s">
        <v>95</v>
      </c>
      <c r="B57" s="79" t="s">
        <v>96</v>
      </c>
      <c r="C57" s="63">
        <v>2</v>
      </c>
      <c r="D57" s="63">
        <v>8</v>
      </c>
      <c r="E57" s="63">
        <v>4</v>
      </c>
      <c r="F57" s="63">
        <v>4</v>
      </c>
      <c r="G57" s="63">
        <v>7</v>
      </c>
      <c r="H57" s="73">
        <v>4</v>
      </c>
      <c r="I57" s="73">
        <v>7</v>
      </c>
      <c r="J57" s="73">
        <v>8</v>
      </c>
      <c r="K57" s="73">
        <v>6</v>
      </c>
      <c r="L57" s="73">
        <v>8</v>
      </c>
      <c r="M57" s="73"/>
      <c r="N57" s="65" t="s">
        <v>95</v>
      </c>
      <c r="O57" s="79" t="s">
        <v>96</v>
      </c>
      <c r="P57" s="73">
        <v>6.6</v>
      </c>
      <c r="Q57" s="94">
        <v>5</v>
      </c>
      <c r="R57" s="94">
        <f t="shared" si="0"/>
        <v>1.5999999999999996</v>
      </c>
      <c r="S57" s="93">
        <f t="shared" si="1"/>
        <v>0.31999999999999995</v>
      </c>
      <c r="U57" s="65" t="s">
        <v>95</v>
      </c>
      <c r="V57" s="79" t="s">
        <v>96</v>
      </c>
      <c r="W57" s="75" t="s">
        <v>162</v>
      </c>
      <c r="X57" s="59">
        <v>3</v>
      </c>
      <c r="Y57" s="59">
        <v>2</v>
      </c>
      <c r="Z57" s="58">
        <v>3</v>
      </c>
      <c r="AA57" s="58">
        <v>1</v>
      </c>
      <c r="AB57" s="58">
        <v>2</v>
      </c>
      <c r="AC57" s="58">
        <v>4</v>
      </c>
      <c r="AD57" s="63">
        <v>2</v>
      </c>
      <c r="AE57" s="63">
        <v>8</v>
      </c>
      <c r="AF57" s="63">
        <v>4</v>
      </c>
      <c r="AG57" s="63">
        <v>4</v>
      </c>
      <c r="AH57" s="63">
        <v>7</v>
      </c>
      <c r="AI57" s="63">
        <v>4</v>
      </c>
      <c r="AJ57" s="63">
        <v>7</v>
      </c>
      <c r="AK57" s="63">
        <v>8</v>
      </c>
      <c r="AL57" s="63">
        <v>6</v>
      </c>
    </row>
    <row r="58" spans="1:38">
      <c r="A58" s="71" t="s">
        <v>97</v>
      </c>
      <c r="B58" s="72" t="s">
        <v>98</v>
      </c>
      <c r="C58" s="63">
        <v>30</v>
      </c>
      <c r="D58" s="63">
        <v>31</v>
      </c>
      <c r="E58" s="63">
        <v>36</v>
      </c>
      <c r="F58" s="63">
        <v>38</v>
      </c>
      <c r="G58" s="63">
        <v>26</v>
      </c>
      <c r="H58" s="73">
        <v>43</v>
      </c>
      <c r="I58" s="73">
        <v>37</v>
      </c>
      <c r="J58" s="73">
        <v>41</v>
      </c>
      <c r="K58" s="73">
        <v>28</v>
      </c>
      <c r="L58" s="73">
        <v>48</v>
      </c>
      <c r="M58" s="73"/>
      <c r="N58" s="71" t="s">
        <v>97</v>
      </c>
      <c r="O58" s="72" t="s">
        <v>98</v>
      </c>
      <c r="P58" s="73">
        <v>39.4</v>
      </c>
      <c r="Q58" s="94">
        <v>32.200000000000003</v>
      </c>
      <c r="R58" s="94">
        <f t="shared" si="0"/>
        <v>7.1999999999999957</v>
      </c>
      <c r="S58" s="93">
        <f t="shared" si="1"/>
        <v>0.22360248447204953</v>
      </c>
      <c r="U58" s="74" t="s">
        <v>97</v>
      </c>
      <c r="V58" s="72" t="s">
        <v>98</v>
      </c>
      <c r="W58" s="75" t="s">
        <v>162</v>
      </c>
      <c r="X58" s="59">
        <v>30</v>
      </c>
      <c r="Y58" s="59">
        <v>36</v>
      </c>
      <c r="Z58" s="58">
        <v>34</v>
      </c>
      <c r="AA58" s="58">
        <v>31</v>
      </c>
      <c r="AB58" s="58">
        <v>31</v>
      </c>
      <c r="AC58" s="58">
        <v>30</v>
      </c>
      <c r="AD58" s="63">
        <v>30</v>
      </c>
      <c r="AE58" s="63">
        <v>31</v>
      </c>
      <c r="AF58" s="63">
        <v>36</v>
      </c>
      <c r="AG58" s="63">
        <v>38</v>
      </c>
      <c r="AH58" s="63">
        <v>26</v>
      </c>
      <c r="AI58" s="63">
        <v>43</v>
      </c>
      <c r="AJ58" s="63">
        <v>37</v>
      </c>
      <c r="AK58" s="63">
        <v>41</v>
      </c>
      <c r="AL58" s="63">
        <v>28</v>
      </c>
    </row>
    <row r="59" spans="1:38">
      <c r="A59" s="74" t="s">
        <v>99</v>
      </c>
      <c r="B59" s="79" t="s">
        <v>76</v>
      </c>
      <c r="C59" s="63">
        <v>34</v>
      </c>
      <c r="D59" s="63">
        <v>38</v>
      </c>
      <c r="E59" s="63">
        <v>52</v>
      </c>
      <c r="F59" s="63">
        <v>67</v>
      </c>
      <c r="G59" s="63">
        <v>57</v>
      </c>
      <c r="H59" s="73">
        <v>88</v>
      </c>
      <c r="I59" s="73">
        <v>94</v>
      </c>
      <c r="J59" s="73">
        <v>108</v>
      </c>
      <c r="K59" s="73">
        <v>80</v>
      </c>
      <c r="L59" s="73">
        <v>73</v>
      </c>
      <c r="M59" s="73"/>
      <c r="N59" s="74" t="s">
        <v>99</v>
      </c>
      <c r="O59" s="79" t="s">
        <v>76</v>
      </c>
      <c r="P59" s="73">
        <v>88.6</v>
      </c>
      <c r="Q59" s="94">
        <v>49.6</v>
      </c>
      <c r="R59" s="94">
        <f t="shared" si="0"/>
        <v>38.999999999999993</v>
      </c>
      <c r="S59" s="93">
        <f t="shared" si="1"/>
        <v>0.78629032258064502</v>
      </c>
      <c r="U59" s="74" t="s">
        <v>163</v>
      </c>
      <c r="V59" s="79" t="s">
        <v>76</v>
      </c>
      <c r="W59" s="75" t="s">
        <v>162</v>
      </c>
      <c r="X59" s="59">
        <v>52</v>
      </c>
      <c r="Y59" s="59">
        <v>58</v>
      </c>
      <c r="Z59" s="58">
        <v>47</v>
      </c>
      <c r="AA59" s="58">
        <v>42</v>
      </c>
      <c r="AB59" s="58">
        <v>36</v>
      </c>
      <c r="AC59" s="58">
        <v>43</v>
      </c>
      <c r="AD59" s="63">
        <v>34</v>
      </c>
      <c r="AE59" s="63">
        <v>38</v>
      </c>
      <c r="AF59" s="63">
        <v>52</v>
      </c>
      <c r="AG59" s="63">
        <v>67</v>
      </c>
      <c r="AH59" s="63">
        <v>57</v>
      </c>
      <c r="AI59" s="63">
        <v>88</v>
      </c>
      <c r="AJ59" s="63">
        <v>94</v>
      </c>
      <c r="AK59" s="63">
        <v>108</v>
      </c>
      <c r="AL59" s="63">
        <v>81</v>
      </c>
    </row>
    <row r="60" spans="1:38">
      <c r="A60" s="79" t="s">
        <v>100</v>
      </c>
      <c r="B60" s="79" t="s">
        <v>101</v>
      </c>
      <c r="C60" s="63">
        <v>8</v>
      </c>
      <c r="D60" s="63">
        <v>14</v>
      </c>
      <c r="E60" s="63">
        <v>11</v>
      </c>
      <c r="F60" s="63">
        <v>10</v>
      </c>
      <c r="G60" s="63">
        <v>9</v>
      </c>
      <c r="H60" s="73">
        <v>12</v>
      </c>
      <c r="I60" s="73">
        <v>19</v>
      </c>
      <c r="J60" s="73">
        <v>16</v>
      </c>
      <c r="K60" s="73">
        <v>16</v>
      </c>
      <c r="L60" s="73">
        <v>18</v>
      </c>
      <c r="M60" s="73"/>
      <c r="N60" s="79" t="s">
        <v>100</v>
      </c>
      <c r="O60" s="79" t="s">
        <v>101</v>
      </c>
      <c r="P60" s="73">
        <v>16.2</v>
      </c>
      <c r="Q60" s="94">
        <v>10.4</v>
      </c>
      <c r="R60" s="94">
        <f t="shared" si="0"/>
        <v>5.7999999999999989</v>
      </c>
      <c r="S60" s="93">
        <f t="shared" si="1"/>
        <v>0.5576923076923076</v>
      </c>
      <c r="U60" s="79" t="s">
        <v>167</v>
      </c>
      <c r="V60" s="79" t="s">
        <v>101</v>
      </c>
      <c r="W60" s="75" t="s">
        <v>162</v>
      </c>
      <c r="X60" s="59">
        <v>8</v>
      </c>
      <c r="Y60" s="59">
        <v>8</v>
      </c>
      <c r="Z60" s="58">
        <v>11</v>
      </c>
      <c r="AA60" s="58">
        <v>5</v>
      </c>
      <c r="AB60" s="58">
        <v>7</v>
      </c>
      <c r="AC60" s="58">
        <v>12</v>
      </c>
      <c r="AD60" s="63">
        <v>8</v>
      </c>
      <c r="AE60" s="63">
        <v>14</v>
      </c>
      <c r="AF60" s="63">
        <v>11</v>
      </c>
      <c r="AG60" s="63">
        <v>10</v>
      </c>
      <c r="AH60" s="63">
        <v>9</v>
      </c>
      <c r="AI60" s="63">
        <v>12</v>
      </c>
      <c r="AJ60" s="63">
        <v>19</v>
      </c>
      <c r="AK60" s="63">
        <v>16</v>
      </c>
      <c r="AL60" s="63">
        <v>16</v>
      </c>
    </row>
    <row r="61" spans="1:38">
      <c r="A61" s="90" t="s">
        <v>100</v>
      </c>
      <c r="B61" s="79" t="s">
        <v>102</v>
      </c>
      <c r="C61" s="63">
        <v>1</v>
      </c>
      <c r="D61" s="63">
        <v>1</v>
      </c>
      <c r="E61" s="63">
        <v>1</v>
      </c>
      <c r="F61" s="63">
        <v>1</v>
      </c>
      <c r="G61" s="63">
        <v>1</v>
      </c>
      <c r="H61" s="73">
        <v>2</v>
      </c>
      <c r="I61" s="73">
        <v>2</v>
      </c>
      <c r="J61" s="73">
        <v>1</v>
      </c>
      <c r="K61" s="73">
        <v>1</v>
      </c>
      <c r="L61" s="73">
        <v>1</v>
      </c>
      <c r="M61" s="73"/>
      <c r="N61" s="90" t="s">
        <v>100</v>
      </c>
      <c r="O61" s="79" t="s">
        <v>102</v>
      </c>
      <c r="P61" s="73">
        <v>1.4</v>
      </c>
      <c r="Q61" s="94">
        <v>1</v>
      </c>
      <c r="R61" s="94">
        <f t="shared" si="0"/>
        <v>0.39999999999999991</v>
      </c>
      <c r="S61" s="93">
        <f t="shared" si="1"/>
        <v>0.39999999999999991</v>
      </c>
      <c r="U61" s="90" t="s">
        <v>171</v>
      </c>
      <c r="V61" s="79" t="s">
        <v>102</v>
      </c>
      <c r="W61" s="78" t="s">
        <v>170</v>
      </c>
      <c r="X61" s="83"/>
      <c r="Y61" s="83"/>
      <c r="Z61" s="83"/>
      <c r="AA61" s="83"/>
      <c r="AB61" s="83"/>
      <c r="AC61" s="83"/>
      <c r="AD61" s="63">
        <v>1</v>
      </c>
      <c r="AE61" s="63">
        <v>1</v>
      </c>
      <c r="AF61" s="63">
        <v>1</v>
      </c>
      <c r="AG61" s="63">
        <v>1</v>
      </c>
      <c r="AH61" s="63">
        <v>1</v>
      </c>
      <c r="AI61" s="63">
        <v>2</v>
      </c>
      <c r="AJ61" s="63">
        <v>2</v>
      </c>
      <c r="AK61" s="63">
        <v>1</v>
      </c>
      <c r="AL61" s="63">
        <v>1</v>
      </c>
    </row>
    <row r="62" spans="1:38">
      <c r="A62" s="71" t="s">
        <v>103</v>
      </c>
      <c r="B62" s="79" t="s">
        <v>104</v>
      </c>
      <c r="C62" s="63">
        <v>1</v>
      </c>
      <c r="D62" s="63">
        <v>2</v>
      </c>
      <c r="E62" s="63">
        <v>5</v>
      </c>
      <c r="F62" s="63">
        <v>3</v>
      </c>
      <c r="G62" s="63">
        <v>3</v>
      </c>
      <c r="H62" s="73">
        <v>4</v>
      </c>
      <c r="I62" s="73">
        <v>3</v>
      </c>
      <c r="J62" s="73">
        <v>1</v>
      </c>
      <c r="K62" s="73">
        <v>2</v>
      </c>
      <c r="L62" s="73">
        <v>3</v>
      </c>
      <c r="M62" s="73"/>
      <c r="N62" s="71" t="s">
        <v>103</v>
      </c>
      <c r="O62" s="79" t="s">
        <v>104</v>
      </c>
      <c r="P62" s="73">
        <v>2.6</v>
      </c>
      <c r="Q62" s="94">
        <v>2.8</v>
      </c>
      <c r="R62" s="94">
        <f t="shared" si="0"/>
        <v>-0.19999999999999973</v>
      </c>
      <c r="S62" s="93">
        <f t="shared" si="1"/>
        <v>-7.1428571428571341E-2</v>
      </c>
      <c r="U62" s="74" t="s">
        <v>103</v>
      </c>
      <c r="V62" s="79" t="s">
        <v>104</v>
      </c>
      <c r="W62" s="78" t="s">
        <v>170</v>
      </c>
      <c r="X62" s="83"/>
      <c r="Y62" s="83"/>
      <c r="Z62" s="83"/>
      <c r="AA62" s="83"/>
      <c r="AB62" s="83"/>
      <c r="AC62" s="83"/>
      <c r="AD62" s="63">
        <v>1</v>
      </c>
      <c r="AE62" s="63">
        <v>2</v>
      </c>
      <c r="AF62" s="63">
        <v>5</v>
      </c>
      <c r="AG62" s="63">
        <v>3</v>
      </c>
      <c r="AH62" s="63">
        <v>3</v>
      </c>
      <c r="AI62" s="63">
        <v>4</v>
      </c>
      <c r="AJ62" s="63">
        <v>3</v>
      </c>
      <c r="AK62" s="63">
        <v>1</v>
      </c>
      <c r="AL62" s="63">
        <v>2</v>
      </c>
    </row>
    <row r="63" spans="1:38">
      <c r="A63" s="65" t="s">
        <v>105</v>
      </c>
      <c r="B63" s="79" t="s">
        <v>27</v>
      </c>
      <c r="C63" s="63">
        <v>9</v>
      </c>
      <c r="D63" s="63">
        <v>6</v>
      </c>
      <c r="E63" s="63">
        <v>8</v>
      </c>
      <c r="F63" s="63">
        <v>8</v>
      </c>
      <c r="G63" s="63">
        <v>8</v>
      </c>
      <c r="H63" s="73">
        <v>7</v>
      </c>
      <c r="I63" s="73">
        <v>9</v>
      </c>
      <c r="J63" s="73">
        <v>9</v>
      </c>
      <c r="K63" s="73">
        <v>14</v>
      </c>
      <c r="L63" s="73">
        <v>10</v>
      </c>
      <c r="M63" s="73"/>
      <c r="N63" s="65" t="s">
        <v>105</v>
      </c>
      <c r="O63" s="79" t="s">
        <v>27</v>
      </c>
      <c r="P63" s="73">
        <v>9.8000000000000007</v>
      </c>
      <c r="Q63" s="94">
        <v>7.8</v>
      </c>
      <c r="R63" s="94">
        <f t="shared" si="0"/>
        <v>2.0000000000000009</v>
      </c>
      <c r="S63" s="93">
        <f t="shared" si="1"/>
        <v>0.25641025641025655</v>
      </c>
      <c r="U63" s="65" t="s">
        <v>105</v>
      </c>
      <c r="V63" s="79" t="s">
        <v>27</v>
      </c>
      <c r="W63" s="75" t="s">
        <v>162</v>
      </c>
      <c r="X63" s="59">
        <v>5</v>
      </c>
      <c r="Y63" s="59">
        <v>8</v>
      </c>
      <c r="Z63" s="58">
        <v>9</v>
      </c>
      <c r="AA63" s="58">
        <v>11</v>
      </c>
      <c r="AB63" s="58">
        <v>6</v>
      </c>
      <c r="AC63" s="58">
        <v>6</v>
      </c>
      <c r="AD63" s="63">
        <v>9</v>
      </c>
      <c r="AE63" s="63">
        <v>6</v>
      </c>
      <c r="AF63" s="63">
        <v>8</v>
      </c>
      <c r="AG63" s="63">
        <v>8</v>
      </c>
      <c r="AH63" s="63">
        <v>8</v>
      </c>
      <c r="AI63" s="63">
        <v>7</v>
      </c>
      <c r="AJ63" s="63">
        <v>9</v>
      </c>
      <c r="AK63" s="63">
        <v>9</v>
      </c>
      <c r="AL63" s="63">
        <v>12</v>
      </c>
    </row>
    <row r="64" spans="1:38">
      <c r="A64" s="78" t="s">
        <v>106</v>
      </c>
      <c r="B64" s="72" t="s">
        <v>38</v>
      </c>
      <c r="C64" s="63">
        <v>15</v>
      </c>
      <c r="D64" s="63">
        <v>6</v>
      </c>
      <c r="E64" s="63">
        <v>15</v>
      </c>
      <c r="F64" s="63">
        <v>10</v>
      </c>
      <c r="G64" s="63">
        <v>11</v>
      </c>
      <c r="H64" s="73">
        <v>15</v>
      </c>
      <c r="I64" s="73">
        <v>20</v>
      </c>
      <c r="J64" s="73">
        <v>20</v>
      </c>
      <c r="K64" s="73">
        <v>16</v>
      </c>
      <c r="L64" s="73">
        <v>21</v>
      </c>
      <c r="M64" s="73"/>
      <c r="N64" s="78" t="s">
        <v>106</v>
      </c>
      <c r="O64" s="72" t="s">
        <v>38</v>
      </c>
      <c r="P64" s="73">
        <v>18.399999999999999</v>
      </c>
      <c r="Q64" s="94">
        <v>11.4</v>
      </c>
      <c r="R64" s="94">
        <f t="shared" si="0"/>
        <v>6.9999999999999982</v>
      </c>
      <c r="S64" s="93">
        <f t="shared" si="1"/>
        <v>0.61403508771929804</v>
      </c>
      <c r="U64" s="72" t="s">
        <v>106</v>
      </c>
      <c r="V64" s="72" t="s">
        <v>38</v>
      </c>
      <c r="W64" s="75" t="s">
        <v>162</v>
      </c>
      <c r="X64" s="59">
        <v>14</v>
      </c>
      <c r="Y64" s="59">
        <v>9</v>
      </c>
      <c r="Z64" s="58">
        <v>11</v>
      </c>
      <c r="AA64" s="58">
        <v>8</v>
      </c>
      <c r="AB64" s="58">
        <v>7</v>
      </c>
      <c r="AC64" s="58">
        <v>16</v>
      </c>
      <c r="AD64" s="63">
        <v>15</v>
      </c>
      <c r="AE64" s="63">
        <v>6</v>
      </c>
      <c r="AF64" s="63">
        <v>15</v>
      </c>
      <c r="AG64" s="63">
        <v>10</v>
      </c>
      <c r="AH64" s="63">
        <v>11</v>
      </c>
      <c r="AI64" s="63">
        <v>15</v>
      </c>
      <c r="AJ64" s="63">
        <v>20</v>
      </c>
      <c r="AK64" s="63">
        <v>20</v>
      </c>
      <c r="AL64" s="63">
        <v>17</v>
      </c>
    </row>
    <row r="65" spans="1:38">
      <c r="A65" s="71" t="s">
        <v>107</v>
      </c>
      <c r="B65" s="79" t="s">
        <v>108</v>
      </c>
      <c r="C65" s="63">
        <v>4</v>
      </c>
      <c r="D65" s="63">
        <v>8</v>
      </c>
      <c r="E65" s="63">
        <v>4</v>
      </c>
      <c r="F65" s="63">
        <v>4</v>
      </c>
      <c r="G65" s="63">
        <v>6</v>
      </c>
      <c r="H65" s="73">
        <v>5</v>
      </c>
      <c r="I65" s="73">
        <v>4</v>
      </c>
      <c r="J65" s="73">
        <v>5</v>
      </c>
      <c r="K65" s="73">
        <v>6</v>
      </c>
      <c r="L65" s="73">
        <v>4</v>
      </c>
      <c r="M65" s="73"/>
      <c r="N65" s="71" t="s">
        <v>107</v>
      </c>
      <c r="O65" s="79" t="s">
        <v>108</v>
      </c>
      <c r="P65" s="73">
        <v>4.8</v>
      </c>
      <c r="Q65" s="94">
        <v>5.2</v>
      </c>
      <c r="R65" s="94">
        <f t="shared" si="0"/>
        <v>-0.40000000000000036</v>
      </c>
      <c r="S65" s="93">
        <f t="shared" si="1"/>
        <v>-7.6923076923076983E-2</v>
      </c>
      <c r="U65" s="74" t="s">
        <v>107</v>
      </c>
      <c r="V65" s="79" t="s">
        <v>108</v>
      </c>
      <c r="W65" s="78" t="s">
        <v>166</v>
      </c>
      <c r="X65" s="60">
        <v>6</v>
      </c>
      <c r="Y65" s="60">
        <v>10</v>
      </c>
      <c r="Z65" s="60">
        <v>3</v>
      </c>
      <c r="AA65" s="60">
        <v>8</v>
      </c>
      <c r="AB65" s="60">
        <v>3</v>
      </c>
      <c r="AC65" s="60">
        <v>3</v>
      </c>
      <c r="AD65" s="63">
        <v>4</v>
      </c>
      <c r="AE65" s="63">
        <v>8</v>
      </c>
      <c r="AF65" s="63">
        <v>4</v>
      </c>
      <c r="AG65" s="63">
        <v>4</v>
      </c>
      <c r="AH65" s="63">
        <v>6</v>
      </c>
      <c r="AI65" s="63">
        <v>5</v>
      </c>
      <c r="AJ65" s="63">
        <v>4</v>
      </c>
      <c r="AK65" s="63">
        <v>5</v>
      </c>
      <c r="AL65" s="63">
        <v>6</v>
      </c>
    </row>
    <row r="66" spans="1:38">
      <c r="A66" s="71" t="s">
        <v>109</v>
      </c>
      <c r="B66" s="77" t="s">
        <v>7</v>
      </c>
      <c r="C66" s="63">
        <v>32</v>
      </c>
      <c r="D66" s="63">
        <v>39</v>
      </c>
      <c r="E66" s="63">
        <v>42</v>
      </c>
      <c r="F66" s="63">
        <v>53</v>
      </c>
      <c r="G66" s="63">
        <v>43</v>
      </c>
      <c r="H66" s="73">
        <v>64</v>
      </c>
      <c r="I66" s="73">
        <v>45</v>
      </c>
      <c r="J66" s="73">
        <v>46</v>
      </c>
      <c r="K66" s="73">
        <v>59</v>
      </c>
      <c r="L66" s="73">
        <v>59</v>
      </c>
      <c r="M66" s="73"/>
      <c r="N66" s="71" t="s">
        <v>109</v>
      </c>
      <c r="O66" s="77" t="s">
        <v>7</v>
      </c>
      <c r="P66" s="73">
        <v>54.6</v>
      </c>
      <c r="Q66" s="94">
        <v>41.8</v>
      </c>
      <c r="R66" s="94">
        <f t="shared" si="0"/>
        <v>12.800000000000004</v>
      </c>
      <c r="S66" s="93">
        <f t="shared" si="1"/>
        <v>0.30622009569378</v>
      </c>
      <c r="U66" s="74" t="s">
        <v>109</v>
      </c>
      <c r="V66" s="77" t="s">
        <v>7</v>
      </c>
      <c r="W66" s="75" t="s">
        <v>162</v>
      </c>
      <c r="X66" s="60">
        <v>37</v>
      </c>
      <c r="Y66" s="60">
        <v>28</v>
      </c>
      <c r="Z66" s="61">
        <v>20</v>
      </c>
      <c r="AA66" s="61">
        <v>22</v>
      </c>
      <c r="AB66" s="61">
        <v>31</v>
      </c>
      <c r="AC66" s="61">
        <v>29</v>
      </c>
      <c r="AD66" s="63">
        <v>32</v>
      </c>
      <c r="AE66" s="63">
        <v>39</v>
      </c>
      <c r="AF66" s="63">
        <v>42</v>
      </c>
      <c r="AG66" s="63">
        <v>53</v>
      </c>
      <c r="AH66" s="63">
        <v>43</v>
      </c>
      <c r="AI66" s="63">
        <v>64</v>
      </c>
      <c r="AJ66" s="63">
        <v>45</v>
      </c>
      <c r="AK66" s="63">
        <v>46</v>
      </c>
      <c r="AL66" s="63">
        <v>58</v>
      </c>
    </row>
    <row r="67" spans="1:38">
      <c r="A67" s="65" t="s">
        <v>110</v>
      </c>
      <c r="B67" s="79" t="s">
        <v>38</v>
      </c>
      <c r="C67" s="63">
        <v>21</v>
      </c>
      <c r="D67" s="63">
        <v>22</v>
      </c>
      <c r="E67" s="63">
        <v>30</v>
      </c>
      <c r="F67" s="63">
        <v>32</v>
      </c>
      <c r="G67" s="63">
        <v>29</v>
      </c>
      <c r="H67" s="73">
        <v>42</v>
      </c>
      <c r="I67" s="73">
        <v>31</v>
      </c>
      <c r="J67" s="73">
        <v>45</v>
      </c>
      <c r="K67" s="73">
        <v>42</v>
      </c>
      <c r="L67" s="73">
        <v>33</v>
      </c>
      <c r="M67" s="73"/>
      <c r="N67" s="65" t="s">
        <v>110</v>
      </c>
      <c r="O67" s="79" t="s">
        <v>38</v>
      </c>
      <c r="P67" s="73">
        <v>38.6</v>
      </c>
      <c r="Q67" s="94">
        <v>26.8</v>
      </c>
      <c r="R67" s="94">
        <f t="shared" ref="R67:R77" si="2">P67-Q67</f>
        <v>11.8</v>
      </c>
      <c r="S67" s="93">
        <f t="shared" ref="S67:S77" si="3">(P67-Q67)/Q67</f>
        <v>0.44029850746268656</v>
      </c>
      <c r="U67" s="65" t="s">
        <v>110</v>
      </c>
      <c r="V67" s="79" t="s">
        <v>38</v>
      </c>
      <c r="W67" s="75" t="s">
        <v>162</v>
      </c>
      <c r="X67" s="60">
        <v>18</v>
      </c>
      <c r="Y67" s="60">
        <v>22</v>
      </c>
      <c r="Z67" s="61">
        <v>23</v>
      </c>
      <c r="AA67" s="61">
        <v>22</v>
      </c>
      <c r="AB67" s="61">
        <v>20</v>
      </c>
      <c r="AC67" s="61">
        <v>24</v>
      </c>
      <c r="AD67" s="63">
        <v>21</v>
      </c>
      <c r="AE67" s="63">
        <v>22</v>
      </c>
      <c r="AF67" s="63">
        <v>30</v>
      </c>
      <c r="AG67" s="63">
        <v>32</v>
      </c>
      <c r="AH67" s="63">
        <v>29</v>
      </c>
      <c r="AI67" s="63">
        <v>42</v>
      </c>
      <c r="AJ67" s="63">
        <v>31</v>
      </c>
      <c r="AK67" s="63">
        <v>45</v>
      </c>
      <c r="AL67" s="63">
        <v>41</v>
      </c>
    </row>
    <row r="68" spans="1:38">
      <c r="A68" s="71" t="s">
        <v>111</v>
      </c>
      <c r="B68" s="72" t="s">
        <v>38</v>
      </c>
      <c r="C68" s="63">
        <v>16</v>
      </c>
      <c r="D68" s="63">
        <v>14</v>
      </c>
      <c r="E68" s="63">
        <v>19</v>
      </c>
      <c r="F68" s="63">
        <v>19</v>
      </c>
      <c r="G68" s="63">
        <v>24</v>
      </c>
      <c r="H68" s="73">
        <v>17</v>
      </c>
      <c r="I68" s="73">
        <v>15</v>
      </c>
      <c r="J68" s="73">
        <v>16</v>
      </c>
      <c r="K68" s="73">
        <v>18</v>
      </c>
      <c r="L68" s="73">
        <v>12</v>
      </c>
      <c r="M68" s="73"/>
      <c r="N68" s="71" t="s">
        <v>111</v>
      </c>
      <c r="O68" s="72" t="s">
        <v>38</v>
      </c>
      <c r="P68" s="73">
        <v>15.6</v>
      </c>
      <c r="Q68" s="94">
        <v>18.399999999999999</v>
      </c>
      <c r="R68" s="94">
        <f t="shared" si="2"/>
        <v>-2.7999999999999989</v>
      </c>
      <c r="S68" s="93">
        <f t="shared" si="3"/>
        <v>-0.15217391304347822</v>
      </c>
      <c r="U68" s="74" t="s">
        <v>111</v>
      </c>
      <c r="V68" s="72" t="s">
        <v>38</v>
      </c>
      <c r="W68" s="75" t="s">
        <v>162</v>
      </c>
      <c r="X68" s="60">
        <v>16</v>
      </c>
      <c r="Y68" s="60">
        <v>19</v>
      </c>
      <c r="Z68" s="61">
        <v>27</v>
      </c>
      <c r="AA68" s="61">
        <v>15</v>
      </c>
      <c r="AB68" s="61">
        <v>20</v>
      </c>
      <c r="AC68" s="61">
        <v>15</v>
      </c>
      <c r="AD68" s="63">
        <v>16</v>
      </c>
      <c r="AE68" s="63">
        <v>14</v>
      </c>
      <c r="AF68" s="63">
        <v>19</v>
      </c>
      <c r="AG68" s="63">
        <v>19</v>
      </c>
      <c r="AH68" s="63">
        <v>24</v>
      </c>
      <c r="AI68" s="63">
        <v>17</v>
      </c>
      <c r="AJ68" s="63">
        <v>15</v>
      </c>
      <c r="AK68" s="63">
        <v>16</v>
      </c>
      <c r="AL68" s="63">
        <v>18</v>
      </c>
    </row>
    <row r="69" spans="1:38">
      <c r="A69" s="71" t="s">
        <v>112</v>
      </c>
      <c r="B69" s="79" t="s">
        <v>38</v>
      </c>
      <c r="C69" s="63">
        <v>19</v>
      </c>
      <c r="D69" s="63">
        <v>12</v>
      </c>
      <c r="E69" s="63">
        <v>22</v>
      </c>
      <c r="F69" s="63">
        <v>22</v>
      </c>
      <c r="G69" s="63">
        <v>21</v>
      </c>
      <c r="H69" s="73">
        <v>22</v>
      </c>
      <c r="I69" s="73">
        <v>16</v>
      </c>
      <c r="J69" s="73">
        <v>24</v>
      </c>
      <c r="K69" s="73">
        <v>31</v>
      </c>
      <c r="L69" s="73">
        <v>21</v>
      </c>
      <c r="M69" s="73"/>
      <c r="N69" s="71" t="s">
        <v>112</v>
      </c>
      <c r="O69" s="79" t="s">
        <v>38</v>
      </c>
      <c r="P69" s="73">
        <v>22.8</v>
      </c>
      <c r="Q69" s="94">
        <v>19.2</v>
      </c>
      <c r="R69" s="94">
        <f t="shared" si="2"/>
        <v>3.6000000000000014</v>
      </c>
      <c r="S69" s="93">
        <f t="shared" si="3"/>
        <v>0.18750000000000008</v>
      </c>
      <c r="U69" s="74" t="s">
        <v>112</v>
      </c>
      <c r="V69" s="79" t="s">
        <v>38</v>
      </c>
      <c r="W69" s="75" t="s">
        <v>162</v>
      </c>
      <c r="X69" s="60">
        <v>14</v>
      </c>
      <c r="Y69" s="60">
        <v>22</v>
      </c>
      <c r="Z69" s="61">
        <v>14</v>
      </c>
      <c r="AA69" s="61">
        <v>14</v>
      </c>
      <c r="AB69" s="61">
        <v>13</v>
      </c>
      <c r="AC69" s="61">
        <v>6</v>
      </c>
      <c r="AD69" s="63">
        <v>19</v>
      </c>
      <c r="AE69" s="63">
        <v>12</v>
      </c>
      <c r="AF69" s="63">
        <v>22</v>
      </c>
      <c r="AG69" s="63">
        <v>22</v>
      </c>
      <c r="AH69" s="63">
        <v>21</v>
      </c>
      <c r="AI69" s="63">
        <v>22</v>
      </c>
      <c r="AJ69" s="63">
        <v>16</v>
      </c>
      <c r="AK69" s="63">
        <v>24</v>
      </c>
      <c r="AL69" s="63">
        <v>29</v>
      </c>
    </row>
    <row r="70" spans="1:38">
      <c r="A70" s="71" t="s">
        <v>113</v>
      </c>
      <c r="B70" s="79" t="s">
        <v>114</v>
      </c>
      <c r="C70" s="63">
        <v>2</v>
      </c>
      <c r="D70" s="63">
        <v>9</v>
      </c>
      <c r="E70" s="63">
        <v>11</v>
      </c>
      <c r="F70" s="63">
        <v>5</v>
      </c>
      <c r="G70" s="63">
        <v>7</v>
      </c>
      <c r="H70" s="73">
        <v>6</v>
      </c>
      <c r="I70" s="73">
        <v>12</v>
      </c>
      <c r="J70" s="73">
        <v>8</v>
      </c>
      <c r="K70" s="73">
        <v>14</v>
      </c>
      <c r="L70" s="73">
        <v>12</v>
      </c>
      <c r="M70" s="73"/>
      <c r="N70" s="71" t="s">
        <v>113</v>
      </c>
      <c r="O70" s="79" t="s">
        <v>114</v>
      </c>
      <c r="P70" s="73">
        <v>10.4</v>
      </c>
      <c r="Q70" s="94">
        <v>6.8</v>
      </c>
      <c r="R70" s="94">
        <f t="shared" si="2"/>
        <v>3.6000000000000005</v>
      </c>
      <c r="S70" s="93">
        <f t="shared" si="3"/>
        <v>0.52941176470588247</v>
      </c>
      <c r="U70" s="74" t="s">
        <v>113</v>
      </c>
      <c r="V70" s="79" t="s">
        <v>114</v>
      </c>
      <c r="W70" s="75" t="s">
        <v>162</v>
      </c>
      <c r="X70" s="60">
        <v>7</v>
      </c>
      <c r="Y70" s="60">
        <v>8</v>
      </c>
      <c r="Z70" s="61">
        <v>7</v>
      </c>
      <c r="AA70" s="61">
        <v>10</v>
      </c>
      <c r="AB70" s="61">
        <v>13</v>
      </c>
      <c r="AC70" s="61">
        <v>9</v>
      </c>
      <c r="AD70" s="63">
        <v>2</v>
      </c>
      <c r="AE70" s="63">
        <v>9</v>
      </c>
      <c r="AF70" s="63">
        <v>11</v>
      </c>
      <c r="AG70" s="63">
        <v>5</v>
      </c>
      <c r="AH70" s="63">
        <v>7</v>
      </c>
      <c r="AI70" s="63">
        <v>6</v>
      </c>
      <c r="AJ70" s="63">
        <v>12</v>
      </c>
      <c r="AK70" s="63">
        <v>8</v>
      </c>
      <c r="AL70" s="63">
        <v>13</v>
      </c>
    </row>
    <row r="71" spans="1:38">
      <c r="A71" s="71" t="s">
        <v>115</v>
      </c>
      <c r="B71" s="79" t="s">
        <v>116</v>
      </c>
      <c r="C71" s="63">
        <v>0</v>
      </c>
      <c r="D71" s="63">
        <v>1</v>
      </c>
      <c r="E71" s="63">
        <v>4</v>
      </c>
      <c r="F71" s="63">
        <v>1</v>
      </c>
      <c r="G71" s="63">
        <v>1</v>
      </c>
      <c r="H71" s="73">
        <v>1</v>
      </c>
      <c r="I71" s="73">
        <v>2</v>
      </c>
      <c r="J71" s="73">
        <v>1</v>
      </c>
      <c r="K71" s="73">
        <v>0</v>
      </c>
      <c r="L71" s="73">
        <v>4</v>
      </c>
      <c r="M71" s="73"/>
      <c r="N71" s="71" t="s">
        <v>115</v>
      </c>
      <c r="O71" s="79" t="s">
        <v>116</v>
      </c>
      <c r="P71" s="73">
        <v>1.6</v>
      </c>
      <c r="Q71" s="94">
        <v>1.4</v>
      </c>
      <c r="R71" s="94">
        <f t="shared" si="2"/>
        <v>0.20000000000000018</v>
      </c>
      <c r="S71" s="93">
        <f t="shared" si="3"/>
        <v>0.14285714285714299</v>
      </c>
      <c r="U71" s="74" t="s">
        <v>115</v>
      </c>
      <c r="V71" s="79" t="s">
        <v>116</v>
      </c>
      <c r="W71" s="78" t="s">
        <v>170</v>
      </c>
      <c r="X71" s="78"/>
      <c r="Y71" s="78"/>
      <c r="Z71" s="78"/>
      <c r="AA71" s="78"/>
      <c r="AB71" s="78"/>
      <c r="AC71" s="78"/>
      <c r="AD71" s="63">
        <v>0</v>
      </c>
      <c r="AE71" s="63">
        <v>1</v>
      </c>
      <c r="AF71" s="63">
        <v>4</v>
      </c>
      <c r="AG71" s="63">
        <v>1</v>
      </c>
      <c r="AH71" s="63">
        <v>1</v>
      </c>
      <c r="AI71" s="63">
        <v>0</v>
      </c>
      <c r="AJ71" s="63">
        <v>1</v>
      </c>
      <c r="AK71" s="63">
        <v>0</v>
      </c>
      <c r="AL71" s="63">
        <v>1</v>
      </c>
    </row>
    <row r="72" spans="1:38">
      <c r="A72" s="71" t="s">
        <v>117</v>
      </c>
      <c r="B72" s="72" t="s">
        <v>76</v>
      </c>
      <c r="C72" s="63">
        <v>21</v>
      </c>
      <c r="D72" s="63">
        <v>11</v>
      </c>
      <c r="E72" s="63">
        <v>19</v>
      </c>
      <c r="F72" s="63">
        <v>10</v>
      </c>
      <c r="G72" s="63">
        <v>16</v>
      </c>
      <c r="H72" s="73">
        <v>16</v>
      </c>
      <c r="I72" s="73">
        <v>19</v>
      </c>
      <c r="J72" s="73">
        <v>25</v>
      </c>
      <c r="K72" s="73">
        <v>36</v>
      </c>
      <c r="L72" s="73">
        <v>37</v>
      </c>
      <c r="M72" s="73"/>
      <c r="N72" s="71" t="s">
        <v>117</v>
      </c>
      <c r="O72" s="72" t="s">
        <v>76</v>
      </c>
      <c r="P72" s="73">
        <v>26.6</v>
      </c>
      <c r="Q72" s="94">
        <v>15.4</v>
      </c>
      <c r="R72" s="94">
        <f t="shared" si="2"/>
        <v>11.200000000000001</v>
      </c>
      <c r="S72" s="93">
        <f t="shared" si="3"/>
        <v>0.72727272727272729</v>
      </c>
      <c r="U72" s="74" t="s">
        <v>117</v>
      </c>
      <c r="V72" s="72" t="s">
        <v>76</v>
      </c>
      <c r="W72" s="75" t="s">
        <v>162</v>
      </c>
      <c r="X72" s="60">
        <v>19</v>
      </c>
      <c r="Y72" s="60">
        <v>14</v>
      </c>
      <c r="Z72" s="61">
        <v>16</v>
      </c>
      <c r="AA72" s="61">
        <v>4</v>
      </c>
      <c r="AB72" s="61">
        <v>11</v>
      </c>
      <c r="AC72" s="61">
        <v>14</v>
      </c>
      <c r="AD72" s="63">
        <v>21</v>
      </c>
      <c r="AE72" s="63">
        <v>11</v>
      </c>
      <c r="AF72" s="63">
        <v>19</v>
      </c>
      <c r="AG72" s="63">
        <v>10</v>
      </c>
      <c r="AH72" s="63">
        <v>16</v>
      </c>
      <c r="AI72" s="63">
        <v>16</v>
      </c>
      <c r="AJ72" s="63">
        <v>19</v>
      </c>
      <c r="AK72" s="63">
        <v>25</v>
      </c>
      <c r="AL72" s="63">
        <v>41</v>
      </c>
    </row>
    <row r="73" spans="1:38">
      <c r="A73" s="71" t="s">
        <v>118</v>
      </c>
      <c r="B73" s="79" t="s">
        <v>94</v>
      </c>
      <c r="C73" s="63">
        <v>8</v>
      </c>
      <c r="D73" s="63">
        <v>6</v>
      </c>
      <c r="E73" s="63">
        <v>12</v>
      </c>
      <c r="F73" s="63">
        <v>10</v>
      </c>
      <c r="G73" s="63">
        <v>17</v>
      </c>
      <c r="H73" s="73">
        <v>15</v>
      </c>
      <c r="I73" s="73">
        <v>13</v>
      </c>
      <c r="J73" s="73">
        <v>11</v>
      </c>
      <c r="K73" s="73">
        <v>16</v>
      </c>
      <c r="L73" s="73">
        <v>16</v>
      </c>
      <c r="M73" s="73"/>
      <c r="N73" s="71" t="s">
        <v>118</v>
      </c>
      <c r="O73" s="79" t="s">
        <v>94</v>
      </c>
      <c r="P73" s="73">
        <v>14.2</v>
      </c>
      <c r="Q73" s="94">
        <v>10.6</v>
      </c>
      <c r="R73" s="94">
        <f t="shared" si="2"/>
        <v>3.5999999999999996</v>
      </c>
      <c r="S73" s="93">
        <f t="shared" si="3"/>
        <v>0.33962264150943394</v>
      </c>
      <c r="U73" s="74" t="s">
        <v>118</v>
      </c>
      <c r="V73" s="79" t="s">
        <v>94</v>
      </c>
      <c r="W73" s="75" t="s">
        <v>162</v>
      </c>
      <c r="X73" s="60">
        <v>11</v>
      </c>
      <c r="Y73" s="60">
        <v>8</v>
      </c>
      <c r="Z73" s="61">
        <v>20</v>
      </c>
      <c r="AA73" s="61">
        <v>10</v>
      </c>
      <c r="AB73" s="61">
        <v>6</v>
      </c>
      <c r="AC73" s="61">
        <v>6</v>
      </c>
      <c r="AD73" s="63">
        <v>8</v>
      </c>
      <c r="AE73" s="63">
        <v>6</v>
      </c>
      <c r="AF73" s="63">
        <v>12</v>
      </c>
      <c r="AG73" s="63">
        <v>10</v>
      </c>
      <c r="AH73" s="63">
        <v>17</v>
      </c>
      <c r="AI73" s="63">
        <v>15</v>
      </c>
      <c r="AJ73" s="63">
        <v>13</v>
      </c>
      <c r="AK73" s="63">
        <v>11</v>
      </c>
      <c r="AL73" s="63">
        <v>16</v>
      </c>
    </row>
    <row r="74" spans="1:38">
      <c r="A74" s="71" t="s">
        <v>119</v>
      </c>
      <c r="B74" s="79" t="s">
        <v>120</v>
      </c>
      <c r="C74" s="63">
        <v>3</v>
      </c>
      <c r="D74" s="63">
        <v>3</v>
      </c>
      <c r="E74" s="63">
        <v>1</v>
      </c>
      <c r="F74" s="63">
        <v>6</v>
      </c>
      <c r="G74" s="63">
        <v>3</v>
      </c>
      <c r="H74" s="73">
        <v>2</v>
      </c>
      <c r="I74" s="73">
        <v>4</v>
      </c>
      <c r="J74" s="73">
        <v>2</v>
      </c>
      <c r="K74" s="73">
        <v>2</v>
      </c>
      <c r="L74" s="73">
        <v>7</v>
      </c>
      <c r="M74" s="73"/>
      <c r="N74" s="71" t="s">
        <v>119</v>
      </c>
      <c r="O74" s="79" t="s">
        <v>120</v>
      </c>
      <c r="P74" s="73">
        <v>3.4</v>
      </c>
      <c r="Q74" s="94">
        <v>3.2</v>
      </c>
      <c r="R74" s="94">
        <f t="shared" si="2"/>
        <v>0.19999999999999973</v>
      </c>
      <c r="S74" s="93">
        <f t="shared" si="3"/>
        <v>6.2499999999999917E-2</v>
      </c>
      <c r="U74" s="74" t="s">
        <v>119</v>
      </c>
      <c r="V74" s="79" t="s">
        <v>120</v>
      </c>
      <c r="W74" s="75" t="s">
        <v>162</v>
      </c>
      <c r="X74" s="60">
        <v>7</v>
      </c>
      <c r="Y74" s="60">
        <v>4</v>
      </c>
      <c r="Z74" s="61">
        <v>5</v>
      </c>
      <c r="AA74" s="61">
        <v>3</v>
      </c>
      <c r="AB74" s="61">
        <v>5</v>
      </c>
      <c r="AC74" s="61">
        <v>4</v>
      </c>
      <c r="AD74" s="63">
        <v>3</v>
      </c>
      <c r="AE74" s="63">
        <v>3</v>
      </c>
      <c r="AF74" s="63">
        <v>1</v>
      </c>
      <c r="AG74" s="63">
        <v>6</v>
      </c>
      <c r="AH74" s="63">
        <v>3</v>
      </c>
      <c r="AI74" s="63">
        <v>2</v>
      </c>
      <c r="AJ74" s="63">
        <v>4</v>
      </c>
      <c r="AK74" s="63">
        <v>2</v>
      </c>
      <c r="AL74" s="63">
        <v>2</v>
      </c>
    </row>
    <row r="75" spans="1:38">
      <c r="A75" s="74" t="s">
        <v>121</v>
      </c>
      <c r="B75" s="79" t="s">
        <v>122</v>
      </c>
      <c r="C75" s="63">
        <v>8</v>
      </c>
      <c r="D75" s="63">
        <v>7</v>
      </c>
      <c r="E75" s="63">
        <v>9</v>
      </c>
      <c r="F75" s="63">
        <v>9</v>
      </c>
      <c r="G75" s="63">
        <v>13</v>
      </c>
      <c r="H75" s="73">
        <v>8</v>
      </c>
      <c r="I75" s="73">
        <v>11</v>
      </c>
      <c r="J75" s="73">
        <v>11</v>
      </c>
      <c r="K75" s="73">
        <v>9</v>
      </c>
      <c r="L75" s="73">
        <v>10</v>
      </c>
      <c r="M75" s="73"/>
      <c r="N75" s="74" t="s">
        <v>121</v>
      </c>
      <c r="O75" s="79" t="s">
        <v>122</v>
      </c>
      <c r="P75" s="73">
        <v>9.8000000000000007</v>
      </c>
      <c r="Q75" s="94">
        <v>9.1999999999999993</v>
      </c>
      <c r="R75" s="94">
        <f t="shared" si="2"/>
        <v>0.60000000000000142</v>
      </c>
      <c r="S75" s="93">
        <f t="shared" si="3"/>
        <v>6.5217391304347991E-2</v>
      </c>
      <c r="U75" s="74" t="s">
        <v>168</v>
      </c>
      <c r="V75" s="79" t="s">
        <v>122</v>
      </c>
      <c r="W75" s="75" t="s">
        <v>162</v>
      </c>
      <c r="X75" s="60">
        <v>16</v>
      </c>
      <c r="Y75" s="60">
        <v>17</v>
      </c>
      <c r="Z75" s="61">
        <v>19</v>
      </c>
      <c r="AA75" s="61">
        <v>9</v>
      </c>
      <c r="AB75" s="61">
        <v>14</v>
      </c>
      <c r="AC75" s="61">
        <v>13</v>
      </c>
      <c r="AD75" s="63">
        <v>8</v>
      </c>
      <c r="AE75" s="63">
        <v>7</v>
      </c>
      <c r="AF75" s="63">
        <v>9</v>
      </c>
      <c r="AG75" s="63">
        <v>9</v>
      </c>
      <c r="AH75" s="63">
        <v>13</v>
      </c>
      <c r="AI75" s="63">
        <v>8</v>
      </c>
      <c r="AJ75" s="63">
        <v>11</v>
      </c>
      <c r="AK75" s="63">
        <v>11</v>
      </c>
      <c r="AL75" s="63">
        <v>9</v>
      </c>
    </row>
    <row r="76" spans="1:38">
      <c r="A76" s="71" t="s">
        <v>123</v>
      </c>
      <c r="B76" s="72" t="s">
        <v>124</v>
      </c>
      <c r="C76" s="63">
        <v>4</v>
      </c>
      <c r="D76" s="63">
        <v>4</v>
      </c>
      <c r="E76" s="63">
        <v>5</v>
      </c>
      <c r="F76" s="63">
        <v>4</v>
      </c>
      <c r="G76" s="63">
        <v>3</v>
      </c>
      <c r="H76" s="73">
        <v>6</v>
      </c>
      <c r="I76" s="73">
        <v>7</v>
      </c>
      <c r="J76" s="73">
        <v>9</v>
      </c>
      <c r="K76" s="73">
        <v>3</v>
      </c>
      <c r="L76" s="73">
        <v>5</v>
      </c>
      <c r="M76" s="73"/>
      <c r="N76" s="71" t="s">
        <v>123</v>
      </c>
      <c r="O76" s="72" t="s">
        <v>124</v>
      </c>
      <c r="P76" s="73">
        <v>6</v>
      </c>
      <c r="Q76" s="94">
        <v>4</v>
      </c>
      <c r="R76" s="94">
        <f t="shared" si="2"/>
        <v>2</v>
      </c>
      <c r="S76" s="93">
        <f t="shared" si="3"/>
        <v>0.5</v>
      </c>
      <c r="U76" s="74" t="s">
        <v>123</v>
      </c>
      <c r="V76" s="72" t="s">
        <v>124</v>
      </c>
      <c r="W76" s="75" t="s">
        <v>162</v>
      </c>
      <c r="X76" s="62">
        <v>3</v>
      </c>
      <c r="Y76" s="62">
        <v>6</v>
      </c>
      <c r="Z76" s="61">
        <v>6</v>
      </c>
      <c r="AA76" s="61">
        <v>2</v>
      </c>
      <c r="AB76" s="61">
        <v>5</v>
      </c>
      <c r="AC76" s="61">
        <v>3</v>
      </c>
      <c r="AD76" s="63">
        <v>4</v>
      </c>
      <c r="AE76" s="63">
        <v>4</v>
      </c>
      <c r="AF76" s="63">
        <v>5</v>
      </c>
      <c r="AG76" s="63">
        <v>4</v>
      </c>
      <c r="AH76" s="63">
        <v>3</v>
      </c>
      <c r="AI76" s="63">
        <v>6</v>
      </c>
      <c r="AJ76" s="63">
        <v>7</v>
      </c>
      <c r="AK76" s="63">
        <v>9</v>
      </c>
      <c r="AL76" s="63">
        <v>3</v>
      </c>
    </row>
    <row r="77" spans="1:38">
      <c r="A77" s="80" t="s">
        <v>125</v>
      </c>
      <c r="B77" s="81" t="s">
        <v>126</v>
      </c>
      <c r="C77" s="63">
        <v>2</v>
      </c>
      <c r="D77" s="63">
        <v>1</v>
      </c>
      <c r="E77" s="63">
        <v>2</v>
      </c>
      <c r="F77" s="63">
        <v>2</v>
      </c>
      <c r="G77" s="63">
        <v>5</v>
      </c>
      <c r="H77" s="73">
        <v>2</v>
      </c>
      <c r="I77" s="73">
        <v>0</v>
      </c>
      <c r="J77" s="73">
        <v>1</v>
      </c>
      <c r="K77" s="73">
        <v>1</v>
      </c>
      <c r="L77" s="73">
        <v>0</v>
      </c>
      <c r="M77" s="73"/>
      <c r="N77" s="80" t="s">
        <v>125</v>
      </c>
      <c r="O77" s="81" t="s">
        <v>126</v>
      </c>
      <c r="P77" s="73">
        <v>0.8</v>
      </c>
      <c r="Q77" s="94">
        <v>2.4</v>
      </c>
      <c r="R77" s="94">
        <f t="shared" si="2"/>
        <v>-1.5999999999999999</v>
      </c>
      <c r="S77" s="93">
        <f t="shared" si="3"/>
        <v>-0.66666666666666663</v>
      </c>
      <c r="U77" s="82" t="s">
        <v>125</v>
      </c>
      <c r="V77" s="79" t="s">
        <v>126</v>
      </c>
      <c r="W77" s="78" t="s">
        <v>170</v>
      </c>
      <c r="X77" s="78"/>
      <c r="Y77" s="78"/>
      <c r="Z77" s="78"/>
      <c r="AA77" s="78"/>
      <c r="AB77" s="78"/>
      <c r="AC77" s="78"/>
      <c r="AD77" s="63">
        <v>2</v>
      </c>
      <c r="AE77" s="63">
        <v>1</v>
      </c>
      <c r="AF77" s="63">
        <v>2</v>
      </c>
      <c r="AG77" s="63">
        <v>2</v>
      </c>
      <c r="AH77" s="63">
        <v>5</v>
      </c>
      <c r="AI77" s="63">
        <v>2</v>
      </c>
      <c r="AJ77" s="63">
        <v>0</v>
      </c>
      <c r="AK77" s="63">
        <v>1</v>
      </c>
      <c r="AL77" s="63">
        <v>1</v>
      </c>
    </row>
  </sheetData>
  <autoFilter ref="A1:L86" xr:uid="{4FC58FA6-5EA4-466D-B600-FE03FCCC4444}">
    <sortState ref="A2:L78">
      <sortCondition ref="A1:A7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8656-334C-4B28-9AB6-608D189D1EB8}">
  <dimension ref="A1:V77"/>
  <sheetViews>
    <sheetView workbookViewId="0">
      <selection activeCell="V1" sqref="U1:V1"/>
    </sheetView>
  </sheetViews>
  <sheetFormatPr defaultRowHeight="15"/>
  <cols>
    <col min="1" max="1" width="16.7109375" style="91" customWidth="1"/>
    <col min="2" max="2" width="9.140625" style="70"/>
    <col min="3" max="4" width="16.7109375" style="70" customWidth="1"/>
    <col min="6" max="6" width="9.140625" style="98"/>
    <col min="7" max="7" width="26" style="17" customWidth="1"/>
    <col min="12" max="12" width="16.7109375" style="91" customWidth="1"/>
    <col min="13" max="13" width="9.140625" style="70"/>
    <col min="17" max="17" width="16.7109375" style="91" customWidth="1"/>
    <col min="18" max="18" width="9.140625" style="70"/>
  </cols>
  <sheetData>
    <row r="1" spans="1:22" ht="95.25" thickBot="1">
      <c r="A1" s="3" t="s">
        <v>0</v>
      </c>
      <c r="B1" s="4" t="s">
        <v>1</v>
      </c>
      <c r="C1" s="97" t="s">
        <v>172</v>
      </c>
      <c r="D1" s="97" t="s">
        <v>173</v>
      </c>
      <c r="F1" t="s">
        <v>257</v>
      </c>
      <c r="G1" s="98" t="s">
        <v>180</v>
      </c>
      <c r="I1" t="s">
        <v>258</v>
      </c>
      <c r="J1" s="98" t="s">
        <v>180</v>
      </c>
      <c r="L1" s="3" t="s">
        <v>0</v>
      </c>
      <c r="M1" s="4" t="s">
        <v>1</v>
      </c>
      <c r="N1" s="97" t="s">
        <v>172</v>
      </c>
      <c r="O1" s="97" t="s">
        <v>173</v>
      </c>
      <c r="P1" s="97"/>
      <c r="Q1" s="3" t="s">
        <v>0</v>
      </c>
      <c r="R1" s="4" t="s">
        <v>1</v>
      </c>
      <c r="S1" s="97" t="s">
        <v>173</v>
      </c>
      <c r="T1" s="97" t="s">
        <v>172</v>
      </c>
      <c r="U1" s="100" t="s">
        <v>261</v>
      </c>
      <c r="V1" s="100" t="s">
        <v>262</v>
      </c>
    </row>
    <row r="2" spans="1:22" ht="15.75" thickTop="1">
      <c r="A2" s="71" t="s">
        <v>2</v>
      </c>
      <c r="B2" s="72" t="s">
        <v>3</v>
      </c>
      <c r="C2" s="73">
        <v>33.200000000000003</v>
      </c>
      <c r="D2" s="94">
        <v>17.2</v>
      </c>
      <c r="F2" s="98">
        <v>5042</v>
      </c>
      <c r="G2" s="17" t="s">
        <v>181</v>
      </c>
      <c r="I2" s="98">
        <v>5398</v>
      </c>
      <c r="J2" s="98" t="s">
        <v>181</v>
      </c>
      <c r="L2" s="71" t="s">
        <v>2</v>
      </c>
      <c r="M2" s="72" t="s">
        <v>3</v>
      </c>
      <c r="N2" s="99">
        <f>(C2/F2)*10000</f>
        <v>65.846886156287184</v>
      </c>
      <c r="O2" s="99">
        <f>(D2/I2)*10000</f>
        <v>31.863653204890699</v>
      </c>
      <c r="P2" s="99"/>
      <c r="Q2" s="71" t="s">
        <v>2</v>
      </c>
      <c r="R2" s="72" t="s">
        <v>3</v>
      </c>
      <c r="S2" s="99">
        <v>31.863653204890699</v>
      </c>
      <c r="T2" s="99">
        <v>65.846886156287184</v>
      </c>
      <c r="U2" s="99">
        <f>T2-S2</f>
        <v>33.983232951396488</v>
      </c>
      <c r="V2" s="56">
        <f>(T2-S2)/S2</f>
        <v>1.0665202992537108</v>
      </c>
    </row>
    <row r="3" spans="1:22">
      <c r="A3" s="76" t="s">
        <v>4</v>
      </c>
      <c r="B3" s="77" t="s">
        <v>5</v>
      </c>
      <c r="C3" s="73">
        <v>6.8</v>
      </c>
      <c r="D3" s="94">
        <v>6.6</v>
      </c>
      <c r="F3" s="98">
        <v>3928</v>
      </c>
      <c r="G3" s="17" t="s">
        <v>182</v>
      </c>
      <c r="I3" s="98">
        <v>4825</v>
      </c>
      <c r="J3" s="98" t="s">
        <v>182</v>
      </c>
      <c r="L3" s="76" t="s">
        <v>4</v>
      </c>
      <c r="M3" s="77" t="s">
        <v>5</v>
      </c>
      <c r="N3" s="99">
        <f t="shared" ref="N3:N59" si="0">(C3/F3)*10000</f>
        <v>17.311608961303463</v>
      </c>
      <c r="O3" s="99">
        <f t="shared" ref="O3:O59" si="1">(D3/I3)*10000</f>
        <v>13.678756476683937</v>
      </c>
      <c r="P3" s="99"/>
      <c r="Q3" s="76" t="s">
        <v>4</v>
      </c>
      <c r="R3" s="77" t="s">
        <v>5</v>
      </c>
      <c r="S3" s="99">
        <v>13.678756476683937</v>
      </c>
      <c r="T3" s="99">
        <v>17.311608961303463</v>
      </c>
      <c r="U3" s="99">
        <f t="shared" ref="U3:U66" si="2">T3-S3</f>
        <v>3.6328524846195265</v>
      </c>
      <c r="V3" s="56">
        <f t="shared" ref="V3:V66" si="3">(T3-S3)/S3</f>
        <v>0.265583533913473</v>
      </c>
    </row>
    <row r="4" spans="1:22">
      <c r="A4" s="76" t="s">
        <v>6</v>
      </c>
      <c r="B4" s="77" t="s">
        <v>7</v>
      </c>
      <c r="C4" s="73">
        <v>6.6</v>
      </c>
      <c r="D4" s="94">
        <v>6.4</v>
      </c>
      <c r="F4" s="98">
        <v>2830</v>
      </c>
      <c r="G4" s="17" t="s">
        <v>183</v>
      </c>
      <c r="I4" s="98">
        <v>3009</v>
      </c>
      <c r="J4" s="98" t="s">
        <v>183</v>
      </c>
      <c r="L4" s="76" t="s">
        <v>6</v>
      </c>
      <c r="M4" s="77" t="s">
        <v>7</v>
      </c>
      <c r="N4" s="99">
        <f t="shared" si="0"/>
        <v>23.32155477031802</v>
      </c>
      <c r="O4" s="99">
        <f t="shared" si="1"/>
        <v>21.269524759056168</v>
      </c>
      <c r="P4" s="99"/>
      <c r="Q4" s="76" t="s">
        <v>6</v>
      </c>
      <c r="R4" s="77" t="s">
        <v>7</v>
      </c>
      <c r="S4" s="99">
        <v>21.269524759056168</v>
      </c>
      <c r="T4" s="99">
        <v>23.32155477031802</v>
      </c>
      <c r="U4" s="99">
        <f t="shared" si="2"/>
        <v>2.0520300112618521</v>
      </c>
      <c r="V4" s="56">
        <f t="shared" si="3"/>
        <v>9.6477473498233005E-2</v>
      </c>
    </row>
    <row r="5" spans="1:22">
      <c r="A5" s="76" t="s">
        <v>8</v>
      </c>
      <c r="B5" s="77" t="s">
        <v>9</v>
      </c>
      <c r="C5" s="73">
        <v>21.8</v>
      </c>
      <c r="D5" s="94">
        <v>14.8</v>
      </c>
      <c r="F5" s="98">
        <v>12391</v>
      </c>
      <c r="G5" s="17" t="s">
        <v>184</v>
      </c>
      <c r="I5" s="98">
        <v>9717</v>
      </c>
      <c r="J5" s="98" t="s">
        <v>184</v>
      </c>
      <c r="L5" s="76" t="s">
        <v>8</v>
      </c>
      <c r="M5" s="77" t="s">
        <v>9</v>
      </c>
      <c r="N5" s="99">
        <f t="shared" si="0"/>
        <v>17.593414575094826</v>
      </c>
      <c r="O5" s="99">
        <f t="shared" si="1"/>
        <v>15.231038386333232</v>
      </c>
      <c r="P5" s="99"/>
      <c r="Q5" s="76" t="s">
        <v>8</v>
      </c>
      <c r="R5" s="77" t="s">
        <v>9</v>
      </c>
      <c r="S5" s="99">
        <v>15.231038386333232</v>
      </c>
      <c r="T5" s="99">
        <v>17.593414575094826</v>
      </c>
      <c r="U5" s="99">
        <f t="shared" si="2"/>
        <v>2.3623761887615942</v>
      </c>
      <c r="V5" s="56">
        <f t="shared" si="3"/>
        <v>0.15510276639321899</v>
      </c>
    </row>
    <row r="6" spans="1:22">
      <c r="A6" s="74" t="s">
        <v>10</v>
      </c>
      <c r="B6" s="77" t="s">
        <v>7</v>
      </c>
      <c r="C6" s="73">
        <v>30.2</v>
      </c>
      <c r="D6" s="94">
        <v>22.4</v>
      </c>
      <c r="F6" s="98">
        <v>14333</v>
      </c>
      <c r="G6" s="17" t="s">
        <v>185</v>
      </c>
      <c r="I6" s="98">
        <v>11944</v>
      </c>
      <c r="J6" s="98" t="s">
        <v>185</v>
      </c>
      <c r="L6" s="74" t="s">
        <v>10</v>
      </c>
      <c r="M6" s="77" t="s">
        <v>7</v>
      </c>
      <c r="N6" s="99">
        <f t="shared" si="0"/>
        <v>21.070257447847624</v>
      </c>
      <c r="O6" s="99">
        <f t="shared" si="1"/>
        <v>18.754186202277292</v>
      </c>
      <c r="P6" s="99"/>
      <c r="Q6" s="74" t="s">
        <v>10</v>
      </c>
      <c r="R6" s="77" t="s">
        <v>7</v>
      </c>
      <c r="S6" s="99">
        <v>18.754186202277292</v>
      </c>
      <c r="T6" s="99">
        <v>21.070257447847624</v>
      </c>
      <c r="U6" s="99">
        <f t="shared" si="2"/>
        <v>2.3160712455703312</v>
      </c>
      <c r="V6" s="56">
        <f t="shared" si="3"/>
        <v>0.12349622748701802</v>
      </c>
    </row>
    <row r="7" spans="1:22">
      <c r="A7" s="71" t="s">
        <v>11</v>
      </c>
      <c r="B7" s="79" t="s">
        <v>12</v>
      </c>
      <c r="C7" s="73">
        <v>15</v>
      </c>
      <c r="D7" s="94">
        <v>11.4</v>
      </c>
      <c r="F7" s="98">
        <v>17112</v>
      </c>
      <c r="G7" s="17" t="s">
        <v>186</v>
      </c>
      <c r="I7" s="98">
        <v>17838</v>
      </c>
      <c r="J7" s="98" t="s">
        <v>186</v>
      </c>
      <c r="L7" s="71" t="s">
        <v>11</v>
      </c>
      <c r="M7" s="79" t="s">
        <v>12</v>
      </c>
      <c r="N7" s="99">
        <f t="shared" si="0"/>
        <v>8.7657784011220201</v>
      </c>
      <c r="O7" s="99">
        <f t="shared" si="1"/>
        <v>6.3908509922637071</v>
      </c>
      <c r="P7" s="99"/>
      <c r="Q7" s="71" t="s">
        <v>11</v>
      </c>
      <c r="R7" s="79" t="s">
        <v>12</v>
      </c>
      <c r="S7" s="99">
        <v>6.3908509922637071</v>
      </c>
      <c r="T7" s="99">
        <v>8.7657784011220201</v>
      </c>
      <c r="U7" s="99">
        <f t="shared" si="2"/>
        <v>2.374927408858313</v>
      </c>
      <c r="V7" s="56">
        <f t="shared" si="3"/>
        <v>0.37161364139661918</v>
      </c>
    </row>
    <row r="8" spans="1:22">
      <c r="A8" s="80" t="s">
        <v>13</v>
      </c>
      <c r="B8" s="81" t="s">
        <v>14</v>
      </c>
      <c r="C8" s="73">
        <v>2.8</v>
      </c>
      <c r="D8" s="94">
        <v>1.2</v>
      </c>
      <c r="F8" s="98">
        <v>3894</v>
      </c>
      <c r="G8" s="17" t="s">
        <v>187</v>
      </c>
      <c r="I8" s="98">
        <v>2996</v>
      </c>
      <c r="J8" s="98" t="s">
        <v>187</v>
      </c>
      <c r="L8" s="80" t="s">
        <v>13</v>
      </c>
      <c r="M8" s="81" t="s">
        <v>14</v>
      </c>
      <c r="N8" s="99">
        <f t="shared" si="0"/>
        <v>7.1905495634309187</v>
      </c>
      <c r="O8" s="99">
        <f t="shared" si="1"/>
        <v>4.0053404539385848</v>
      </c>
      <c r="P8" s="99"/>
      <c r="Q8" s="80" t="s">
        <v>13</v>
      </c>
      <c r="R8" s="81" t="s">
        <v>14</v>
      </c>
      <c r="S8" s="99">
        <v>4.0053404539385848</v>
      </c>
      <c r="T8" s="99">
        <v>7.1905495634309187</v>
      </c>
      <c r="U8" s="99">
        <f t="shared" si="2"/>
        <v>3.1852091094923338</v>
      </c>
      <c r="V8" s="56">
        <f t="shared" si="3"/>
        <v>0.7952405410032527</v>
      </c>
    </row>
    <row r="9" spans="1:22">
      <c r="A9" s="71" t="s">
        <v>15</v>
      </c>
      <c r="B9" s="79" t="s">
        <v>16</v>
      </c>
      <c r="C9" s="73">
        <v>9</v>
      </c>
      <c r="D9" s="94">
        <v>8</v>
      </c>
      <c r="F9" s="98">
        <v>54979</v>
      </c>
      <c r="G9" s="17" t="s">
        <v>188</v>
      </c>
      <c r="I9" s="98">
        <v>50914</v>
      </c>
      <c r="J9" s="98" t="s">
        <v>188</v>
      </c>
      <c r="L9" s="71" t="s">
        <v>15</v>
      </c>
      <c r="M9" s="79" t="s">
        <v>16</v>
      </c>
      <c r="N9" s="99">
        <f t="shared" si="0"/>
        <v>1.6369886684006623</v>
      </c>
      <c r="O9" s="99">
        <f t="shared" si="1"/>
        <v>1.5712770554267983</v>
      </c>
      <c r="P9" s="99"/>
      <c r="Q9" s="71" t="s">
        <v>15</v>
      </c>
      <c r="R9" s="79" t="s">
        <v>16</v>
      </c>
      <c r="S9" s="99">
        <v>1.5712770554267983</v>
      </c>
      <c r="T9" s="99">
        <v>1.6369886684006623</v>
      </c>
      <c r="U9" s="99">
        <f t="shared" si="2"/>
        <v>6.5711612973863964E-2</v>
      </c>
      <c r="V9" s="56">
        <f t="shared" si="3"/>
        <v>4.1820513286891368E-2</v>
      </c>
    </row>
    <row r="10" spans="1:22">
      <c r="A10" s="71" t="s">
        <v>17</v>
      </c>
      <c r="B10" s="79" t="s">
        <v>18</v>
      </c>
      <c r="C10" s="73">
        <v>1</v>
      </c>
      <c r="D10" s="94">
        <v>1</v>
      </c>
      <c r="F10" s="98">
        <v>5984</v>
      </c>
      <c r="G10" s="17" t="s">
        <v>189</v>
      </c>
      <c r="I10" s="98">
        <v>5922</v>
      </c>
      <c r="J10" s="98" t="s">
        <v>189</v>
      </c>
      <c r="L10" s="71" t="s">
        <v>17</v>
      </c>
      <c r="M10" s="79" t="s">
        <v>18</v>
      </c>
      <c r="N10" s="99">
        <f t="shared" si="0"/>
        <v>1.6711229946524062</v>
      </c>
      <c r="O10" s="99">
        <f t="shared" si="1"/>
        <v>1.6886187098953058</v>
      </c>
      <c r="P10" s="99"/>
      <c r="Q10" s="71" t="s">
        <v>17</v>
      </c>
      <c r="R10" s="79" t="s">
        <v>18</v>
      </c>
      <c r="S10" s="99">
        <v>1.6886187098953058</v>
      </c>
      <c r="T10" s="99">
        <v>1.6711229946524062</v>
      </c>
      <c r="U10" s="99">
        <f t="shared" si="2"/>
        <v>-1.7495715242899612E-2</v>
      </c>
      <c r="V10" s="56">
        <f t="shared" si="3"/>
        <v>-1.0360962566845149E-2</v>
      </c>
    </row>
    <row r="11" spans="1:22">
      <c r="A11" s="81" t="s">
        <v>19</v>
      </c>
      <c r="B11" s="77" t="s">
        <v>20</v>
      </c>
      <c r="C11" s="73">
        <v>4.4000000000000004</v>
      </c>
      <c r="D11" s="94">
        <v>2</v>
      </c>
      <c r="F11" s="98">
        <v>2195</v>
      </c>
      <c r="G11" s="17" t="s">
        <v>190</v>
      </c>
      <c r="I11" s="98">
        <v>3010</v>
      </c>
      <c r="J11" s="98" t="s">
        <v>190</v>
      </c>
      <c r="L11" s="81" t="s">
        <v>19</v>
      </c>
      <c r="M11" s="77" t="s">
        <v>20</v>
      </c>
      <c r="N11" s="99">
        <f t="shared" si="0"/>
        <v>20.045558086560366</v>
      </c>
      <c r="O11" s="99">
        <f t="shared" si="1"/>
        <v>6.6445182724252492</v>
      </c>
      <c r="P11" s="99"/>
      <c r="Q11" s="81" t="s">
        <v>19</v>
      </c>
      <c r="R11" s="77" t="s">
        <v>20</v>
      </c>
      <c r="S11" s="99">
        <v>6.6445182724252492</v>
      </c>
      <c r="T11" s="99">
        <v>20.045558086560366</v>
      </c>
      <c r="U11" s="99">
        <f t="shared" si="2"/>
        <v>13.401039814135117</v>
      </c>
      <c r="V11" s="56">
        <f t="shared" si="3"/>
        <v>2.0168564920273351</v>
      </c>
    </row>
    <row r="12" spans="1:22">
      <c r="A12" s="71" t="s">
        <v>21</v>
      </c>
      <c r="B12" s="79" t="s">
        <v>22</v>
      </c>
      <c r="C12" s="73">
        <v>0.4</v>
      </c>
      <c r="D12" s="94">
        <v>0.2</v>
      </c>
      <c r="F12" s="98">
        <v>4592</v>
      </c>
      <c r="G12" s="17" t="s">
        <v>191</v>
      </c>
      <c r="I12" s="98">
        <v>4599</v>
      </c>
      <c r="J12" s="98" t="s">
        <v>191</v>
      </c>
      <c r="L12" s="71" t="s">
        <v>21</v>
      </c>
      <c r="M12" s="79" t="s">
        <v>22</v>
      </c>
      <c r="N12" s="99">
        <f t="shared" si="0"/>
        <v>0.87108013937282225</v>
      </c>
      <c r="O12" s="99">
        <f t="shared" si="1"/>
        <v>0.43487714720591436</v>
      </c>
      <c r="P12" s="99"/>
      <c r="Q12" s="71" t="s">
        <v>21</v>
      </c>
      <c r="R12" s="79" t="s">
        <v>22</v>
      </c>
      <c r="S12" s="99">
        <v>0.43487714720591436</v>
      </c>
      <c r="T12" s="99">
        <v>0.87108013937282225</v>
      </c>
      <c r="U12" s="99">
        <f t="shared" si="2"/>
        <v>0.43620299216690789</v>
      </c>
      <c r="V12" s="56">
        <f t="shared" si="3"/>
        <v>1.0030487804878045</v>
      </c>
    </row>
    <row r="13" spans="1:22">
      <c r="A13" s="71" t="s">
        <v>23</v>
      </c>
      <c r="B13" s="79" t="s">
        <v>24</v>
      </c>
      <c r="C13" s="73">
        <v>7.4</v>
      </c>
      <c r="D13" s="94">
        <v>4.8</v>
      </c>
      <c r="F13" s="98">
        <v>3109</v>
      </c>
      <c r="G13" s="17" t="s">
        <v>192</v>
      </c>
      <c r="I13" s="98">
        <v>3894</v>
      </c>
      <c r="J13" s="98" t="s">
        <v>192</v>
      </c>
      <c r="L13" s="71" t="s">
        <v>23</v>
      </c>
      <c r="M13" s="79" t="s">
        <v>24</v>
      </c>
      <c r="N13" s="99">
        <f t="shared" si="0"/>
        <v>23.801865551624321</v>
      </c>
      <c r="O13" s="99">
        <f t="shared" si="1"/>
        <v>12.326656394453005</v>
      </c>
      <c r="P13" s="99"/>
      <c r="Q13" s="71" t="s">
        <v>23</v>
      </c>
      <c r="R13" s="79" t="s">
        <v>24</v>
      </c>
      <c r="S13" s="99">
        <v>12.326656394453005</v>
      </c>
      <c r="T13" s="99">
        <v>23.801865551624321</v>
      </c>
      <c r="U13" s="99">
        <f t="shared" si="2"/>
        <v>11.475209157171316</v>
      </c>
      <c r="V13" s="56">
        <f t="shared" si="3"/>
        <v>0.93092634287552289</v>
      </c>
    </row>
    <row r="14" spans="1:22">
      <c r="A14" s="71" t="s">
        <v>23</v>
      </c>
      <c r="B14" s="79" t="s">
        <v>25</v>
      </c>
      <c r="C14" s="73">
        <v>2</v>
      </c>
      <c r="D14" s="94">
        <v>1.6</v>
      </c>
      <c r="F14" s="98">
        <v>1467</v>
      </c>
      <c r="G14" s="17" t="s">
        <v>193</v>
      </c>
      <c r="I14" s="98">
        <v>1140</v>
      </c>
      <c r="J14" s="98" t="s">
        <v>193</v>
      </c>
      <c r="L14" s="71" t="s">
        <v>23</v>
      </c>
      <c r="M14" s="79" t="s">
        <v>25</v>
      </c>
      <c r="N14" s="99">
        <f t="shared" si="0"/>
        <v>13.633265167007499</v>
      </c>
      <c r="O14" s="99">
        <f t="shared" si="1"/>
        <v>14.035087719298247</v>
      </c>
      <c r="P14" s="99"/>
      <c r="Q14" s="71" t="s">
        <v>23</v>
      </c>
      <c r="R14" s="79" t="s">
        <v>25</v>
      </c>
      <c r="S14" s="99">
        <v>14.035087719298247</v>
      </c>
      <c r="T14" s="99">
        <v>13.633265167007499</v>
      </c>
      <c r="U14" s="99">
        <f t="shared" si="2"/>
        <v>-0.40182255229074748</v>
      </c>
      <c r="V14" s="56">
        <f t="shared" si="3"/>
        <v>-2.8629856850715757E-2</v>
      </c>
    </row>
    <row r="15" spans="1:22">
      <c r="A15" s="71" t="s">
        <v>26</v>
      </c>
      <c r="B15" s="72" t="s">
        <v>27</v>
      </c>
      <c r="C15" s="73">
        <v>26.6</v>
      </c>
      <c r="D15" s="94">
        <v>16</v>
      </c>
      <c r="F15" s="98">
        <v>9180</v>
      </c>
      <c r="G15" s="17" t="s">
        <v>194</v>
      </c>
      <c r="I15" s="98">
        <v>8265</v>
      </c>
      <c r="J15" s="98" t="s">
        <v>194</v>
      </c>
      <c r="L15" s="71" t="s">
        <v>26</v>
      </c>
      <c r="M15" s="72" t="s">
        <v>27</v>
      </c>
      <c r="N15" s="99">
        <f t="shared" si="0"/>
        <v>28.976034858387802</v>
      </c>
      <c r="O15" s="99">
        <f t="shared" si="1"/>
        <v>19.358741681790683</v>
      </c>
      <c r="P15" s="99"/>
      <c r="Q15" s="71" t="s">
        <v>26</v>
      </c>
      <c r="R15" s="72" t="s">
        <v>27</v>
      </c>
      <c r="S15" s="99">
        <v>19.358741681790683</v>
      </c>
      <c r="T15" s="99">
        <v>28.976034858387802</v>
      </c>
      <c r="U15" s="99">
        <f t="shared" si="2"/>
        <v>9.6172931765971192</v>
      </c>
      <c r="V15" s="56">
        <f t="shared" si="3"/>
        <v>0.49679330065359495</v>
      </c>
    </row>
    <row r="16" spans="1:22">
      <c r="A16" s="84" t="s">
        <v>28</v>
      </c>
      <c r="B16" s="84" t="s">
        <v>29</v>
      </c>
      <c r="C16" s="73">
        <v>0.8</v>
      </c>
      <c r="D16" s="94">
        <v>0.8</v>
      </c>
      <c r="F16" s="98">
        <v>396</v>
      </c>
      <c r="G16" s="17" t="s">
        <v>195</v>
      </c>
      <c r="I16" s="98">
        <v>824</v>
      </c>
      <c r="J16" s="98" t="s">
        <v>195</v>
      </c>
      <c r="L16" s="84" t="s">
        <v>28</v>
      </c>
      <c r="M16" s="84" t="s">
        <v>29</v>
      </c>
      <c r="N16" s="99">
        <f t="shared" si="0"/>
        <v>20.202020202020201</v>
      </c>
      <c r="O16" s="99">
        <f t="shared" si="1"/>
        <v>9.7087378640776709</v>
      </c>
      <c r="P16" s="99"/>
      <c r="Q16" s="84" t="s">
        <v>28</v>
      </c>
      <c r="R16" s="84" t="s">
        <v>29</v>
      </c>
      <c r="S16" s="99">
        <v>9.7087378640776709</v>
      </c>
      <c r="T16" s="99">
        <v>20.202020202020201</v>
      </c>
      <c r="U16" s="99">
        <f t="shared" si="2"/>
        <v>10.49328233794253</v>
      </c>
      <c r="V16" s="56">
        <f t="shared" si="3"/>
        <v>1.0808080808080804</v>
      </c>
    </row>
    <row r="17" spans="1:22">
      <c r="A17" s="71" t="s">
        <v>30</v>
      </c>
      <c r="B17" s="79" t="s">
        <v>31</v>
      </c>
      <c r="C17" s="73">
        <v>46.8</v>
      </c>
      <c r="D17" s="94">
        <v>38.200000000000003</v>
      </c>
      <c r="F17" s="98">
        <v>81472</v>
      </c>
      <c r="G17" s="17" t="s">
        <v>196</v>
      </c>
      <c r="I17" s="98">
        <v>82428</v>
      </c>
      <c r="J17" s="98" t="s">
        <v>196</v>
      </c>
      <c r="L17" s="71" t="s">
        <v>30</v>
      </c>
      <c r="M17" s="79" t="s">
        <v>31</v>
      </c>
      <c r="N17" s="99">
        <f t="shared" si="0"/>
        <v>5.7443047918303209</v>
      </c>
      <c r="O17" s="99">
        <f t="shared" si="1"/>
        <v>4.6343475518027857</v>
      </c>
      <c r="P17" s="99"/>
      <c r="Q17" s="71" t="s">
        <v>30</v>
      </c>
      <c r="R17" s="79" t="s">
        <v>31</v>
      </c>
      <c r="S17" s="99">
        <v>4.6343475518027857</v>
      </c>
      <c r="T17" s="99">
        <v>5.7443047918303209</v>
      </c>
      <c r="U17" s="99">
        <f t="shared" si="2"/>
        <v>1.1099572400275353</v>
      </c>
      <c r="V17" s="56">
        <f t="shared" si="3"/>
        <v>0.23950668947903056</v>
      </c>
    </row>
    <row r="18" spans="1:22">
      <c r="A18" s="71" t="s">
        <v>32</v>
      </c>
      <c r="B18" s="72" t="s">
        <v>33</v>
      </c>
      <c r="C18" s="73">
        <v>9.8000000000000007</v>
      </c>
      <c r="D18" s="94">
        <v>4</v>
      </c>
      <c r="F18" s="98">
        <v>7596</v>
      </c>
      <c r="G18" s="17" t="s">
        <v>197</v>
      </c>
      <c r="I18" s="98">
        <v>7386</v>
      </c>
      <c r="J18" s="98" t="s">
        <v>197</v>
      </c>
      <c r="L18" s="71" t="s">
        <v>32</v>
      </c>
      <c r="M18" s="72" t="s">
        <v>33</v>
      </c>
      <c r="N18" s="99">
        <f t="shared" si="0"/>
        <v>12.901527119536601</v>
      </c>
      <c r="O18" s="99">
        <f t="shared" si="1"/>
        <v>5.4156512320606547</v>
      </c>
      <c r="P18" s="99"/>
      <c r="Q18" s="71" t="s">
        <v>32</v>
      </c>
      <c r="R18" s="72" t="s">
        <v>33</v>
      </c>
      <c r="S18" s="99">
        <v>5.4156512320606547</v>
      </c>
      <c r="T18" s="99">
        <v>12.901527119536601</v>
      </c>
      <c r="U18" s="99">
        <f t="shared" si="2"/>
        <v>7.4858758874759461</v>
      </c>
      <c r="V18" s="56">
        <f t="shared" si="3"/>
        <v>1.3822669826224336</v>
      </c>
    </row>
    <row r="19" spans="1:22">
      <c r="A19" s="76" t="s">
        <v>34</v>
      </c>
      <c r="B19" s="77" t="s">
        <v>18</v>
      </c>
      <c r="C19" s="73">
        <v>9</v>
      </c>
      <c r="D19" s="94">
        <v>4.8</v>
      </c>
      <c r="F19" s="98">
        <v>4351</v>
      </c>
      <c r="G19" s="17" t="s">
        <v>198</v>
      </c>
      <c r="I19" s="98">
        <v>3973</v>
      </c>
      <c r="J19" s="98" t="s">
        <v>198</v>
      </c>
      <c r="L19" s="76" t="s">
        <v>34</v>
      </c>
      <c r="M19" s="77" t="s">
        <v>18</v>
      </c>
      <c r="N19" s="99">
        <f t="shared" si="0"/>
        <v>20.684900022983221</v>
      </c>
      <c r="O19" s="99">
        <f t="shared" si="1"/>
        <v>12.08155046564309</v>
      </c>
      <c r="P19" s="99"/>
      <c r="Q19" s="76" t="s">
        <v>34</v>
      </c>
      <c r="R19" s="77" t="s">
        <v>18</v>
      </c>
      <c r="S19" s="99">
        <v>12.08155046564309</v>
      </c>
      <c r="T19" s="99">
        <v>20.684900022983221</v>
      </c>
      <c r="U19" s="99">
        <f t="shared" si="2"/>
        <v>8.6033495573401311</v>
      </c>
      <c r="V19" s="56">
        <f t="shared" si="3"/>
        <v>0.71210641231900718</v>
      </c>
    </row>
    <row r="20" spans="1:22">
      <c r="A20" s="74" t="s">
        <v>35</v>
      </c>
      <c r="B20" s="79" t="s">
        <v>33</v>
      </c>
      <c r="C20" s="73">
        <v>17.399999999999999</v>
      </c>
      <c r="D20" s="94">
        <v>10.8</v>
      </c>
      <c r="F20" s="98">
        <v>13968</v>
      </c>
      <c r="G20" s="17" t="s">
        <v>199</v>
      </c>
      <c r="I20" s="98">
        <v>12147</v>
      </c>
      <c r="J20" s="98" t="s">
        <v>199</v>
      </c>
      <c r="L20" s="74" t="s">
        <v>35</v>
      </c>
      <c r="M20" s="79" t="s">
        <v>33</v>
      </c>
      <c r="N20" s="99">
        <f t="shared" si="0"/>
        <v>12.457044673539517</v>
      </c>
      <c r="O20" s="99">
        <f t="shared" si="1"/>
        <v>8.8910842183255134</v>
      </c>
      <c r="P20" s="99"/>
      <c r="Q20" s="74" t="s">
        <v>35</v>
      </c>
      <c r="R20" s="79" t="s">
        <v>33</v>
      </c>
      <c r="S20" s="99">
        <v>8.8910842183255134</v>
      </c>
      <c r="T20" s="99">
        <v>12.457044673539517</v>
      </c>
      <c r="U20" s="99">
        <f t="shared" si="2"/>
        <v>3.5659604552140038</v>
      </c>
      <c r="V20" s="56">
        <f t="shared" si="3"/>
        <v>0.40107149675448611</v>
      </c>
    </row>
    <row r="21" spans="1:22">
      <c r="A21" s="78" t="s">
        <v>36</v>
      </c>
      <c r="B21" s="77" t="s">
        <v>7</v>
      </c>
      <c r="C21" s="73">
        <v>57.8</v>
      </c>
      <c r="D21" s="94">
        <v>40.200000000000003</v>
      </c>
      <c r="F21" s="98">
        <v>14237</v>
      </c>
      <c r="G21" s="17" t="s">
        <v>200</v>
      </c>
      <c r="I21" s="98">
        <v>10965</v>
      </c>
      <c r="J21" s="98" t="s">
        <v>200</v>
      </c>
      <c r="L21" s="78" t="s">
        <v>36</v>
      </c>
      <c r="M21" s="77" t="s">
        <v>7</v>
      </c>
      <c r="N21" s="99">
        <f t="shared" si="0"/>
        <v>40.598440682728103</v>
      </c>
      <c r="O21" s="99">
        <f t="shared" si="1"/>
        <v>36.662106703146378</v>
      </c>
      <c r="P21" s="99"/>
      <c r="Q21" s="78" t="s">
        <v>36</v>
      </c>
      <c r="R21" s="77" t="s">
        <v>7</v>
      </c>
      <c r="S21" s="99">
        <v>36.662106703146378</v>
      </c>
      <c r="T21" s="99">
        <v>40.598440682728103</v>
      </c>
      <c r="U21" s="99">
        <f t="shared" si="2"/>
        <v>3.9363339795817254</v>
      </c>
      <c r="V21" s="56">
        <f t="shared" si="3"/>
        <v>0.10736791563709855</v>
      </c>
    </row>
    <row r="22" spans="1:22">
      <c r="A22" s="78" t="s">
        <v>37</v>
      </c>
      <c r="B22" s="72" t="s">
        <v>38</v>
      </c>
      <c r="C22" s="73">
        <v>0.2</v>
      </c>
      <c r="D22" s="94">
        <v>0.6</v>
      </c>
      <c r="F22" s="98">
        <v>1017</v>
      </c>
      <c r="G22" s="17" t="s">
        <v>201</v>
      </c>
      <c r="I22" s="98">
        <v>1299</v>
      </c>
      <c r="J22" s="98" t="s">
        <v>201</v>
      </c>
      <c r="L22" s="78" t="s">
        <v>37</v>
      </c>
      <c r="M22" s="72" t="s">
        <v>38</v>
      </c>
      <c r="N22" s="99">
        <f t="shared" si="0"/>
        <v>1.9665683382497543</v>
      </c>
      <c r="O22" s="99">
        <f t="shared" si="1"/>
        <v>4.6189376443418011</v>
      </c>
      <c r="P22" s="99"/>
      <c r="Q22" s="78" t="s">
        <v>37</v>
      </c>
      <c r="R22" s="72" t="s">
        <v>38</v>
      </c>
      <c r="S22" s="99">
        <v>4.6189376443418011</v>
      </c>
      <c r="T22" s="99">
        <v>1.9665683382497543</v>
      </c>
      <c r="U22" s="99">
        <f t="shared" si="2"/>
        <v>-2.652369306092047</v>
      </c>
      <c r="V22" s="56">
        <f t="shared" si="3"/>
        <v>-0.57423795476892825</v>
      </c>
    </row>
    <row r="23" spans="1:22">
      <c r="A23" s="71" t="s">
        <v>39</v>
      </c>
      <c r="B23" s="79" t="s">
        <v>18</v>
      </c>
      <c r="C23" s="73">
        <v>16.399999999999999</v>
      </c>
      <c r="D23" s="94">
        <v>13.8</v>
      </c>
      <c r="F23" s="98">
        <v>18849</v>
      </c>
      <c r="G23" s="17" t="s">
        <v>202</v>
      </c>
      <c r="I23" s="98">
        <v>15448</v>
      </c>
      <c r="J23" s="98" t="s">
        <v>202</v>
      </c>
      <c r="L23" s="71" t="s">
        <v>39</v>
      </c>
      <c r="M23" s="79" t="s">
        <v>18</v>
      </c>
      <c r="N23" s="99">
        <f t="shared" si="0"/>
        <v>8.7007268290094952</v>
      </c>
      <c r="O23" s="99">
        <f t="shared" si="1"/>
        <v>8.9331952356292081</v>
      </c>
      <c r="P23" s="99"/>
      <c r="Q23" s="71" t="s">
        <v>39</v>
      </c>
      <c r="R23" s="79" t="s">
        <v>18</v>
      </c>
      <c r="S23" s="99">
        <v>8.9331952356292081</v>
      </c>
      <c r="T23" s="99">
        <v>8.7007268290094952</v>
      </c>
      <c r="U23" s="99">
        <f t="shared" si="2"/>
        <v>-0.23246840661971291</v>
      </c>
      <c r="V23" s="56">
        <f t="shared" si="3"/>
        <v>-2.6022985112038585E-2</v>
      </c>
    </row>
    <row r="24" spans="1:22">
      <c r="A24" s="80" t="s">
        <v>40</v>
      </c>
      <c r="B24" s="79" t="s">
        <v>41</v>
      </c>
      <c r="C24" s="73">
        <v>3.6</v>
      </c>
      <c r="D24" s="94">
        <v>2.6</v>
      </c>
      <c r="F24" s="98">
        <v>2974</v>
      </c>
      <c r="G24" s="17" t="s">
        <v>203</v>
      </c>
      <c r="I24" s="98">
        <v>2633</v>
      </c>
      <c r="J24" s="98" t="s">
        <v>203</v>
      </c>
      <c r="L24" s="80" t="s">
        <v>40</v>
      </c>
      <c r="M24" s="79" t="s">
        <v>41</v>
      </c>
      <c r="N24" s="99">
        <f t="shared" si="0"/>
        <v>12.104909213180902</v>
      </c>
      <c r="O24" s="99">
        <f t="shared" si="1"/>
        <v>9.8746676794530952</v>
      </c>
      <c r="P24" s="99"/>
      <c r="Q24" s="80" t="s">
        <v>40</v>
      </c>
      <c r="R24" s="79" t="s">
        <v>41</v>
      </c>
      <c r="S24" s="99">
        <v>9.8746676794530952</v>
      </c>
      <c r="T24" s="99">
        <v>12.104909213180902</v>
      </c>
      <c r="U24" s="99">
        <f t="shared" si="2"/>
        <v>2.2302415337278063</v>
      </c>
      <c r="V24" s="56">
        <f t="shared" si="3"/>
        <v>0.22585484455020438</v>
      </c>
    </row>
    <row r="25" spans="1:22">
      <c r="A25" s="71" t="s">
        <v>42</v>
      </c>
      <c r="B25" s="79" t="s">
        <v>43</v>
      </c>
      <c r="C25" s="73">
        <v>32.200000000000003</v>
      </c>
      <c r="D25" s="94">
        <v>36.4</v>
      </c>
      <c r="F25" s="98">
        <v>8583</v>
      </c>
      <c r="G25" s="17" t="s">
        <v>204</v>
      </c>
      <c r="I25" s="98">
        <v>7478</v>
      </c>
      <c r="J25" s="98" t="s">
        <v>204</v>
      </c>
      <c r="L25" s="71" t="s">
        <v>42</v>
      </c>
      <c r="M25" s="79" t="s">
        <v>43</v>
      </c>
      <c r="N25" s="99">
        <f t="shared" si="0"/>
        <v>37.516020039613196</v>
      </c>
      <c r="O25" s="99">
        <f t="shared" si="1"/>
        <v>48.676116608718914</v>
      </c>
      <c r="P25" s="99"/>
      <c r="Q25" s="71" t="s">
        <v>42</v>
      </c>
      <c r="R25" s="79" t="s">
        <v>43</v>
      </c>
      <c r="S25" s="99">
        <v>48.676116608718914</v>
      </c>
      <c r="T25" s="99">
        <v>37.516020039613196</v>
      </c>
      <c r="U25" s="99">
        <f t="shared" si="2"/>
        <v>-11.160096569105718</v>
      </c>
      <c r="V25" s="56">
        <f t="shared" si="3"/>
        <v>-0.2292725333620125</v>
      </c>
    </row>
    <row r="26" spans="1:22">
      <c r="A26" s="71" t="s">
        <v>44</v>
      </c>
      <c r="B26" s="77" t="s">
        <v>7</v>
      </c>
      <c r="C26" s="73">
        <v>22.4</v>
      </c>
      <c r="D26" s="94">
        <v>15</v>
      </c>
      <c r="F26" s="98">
        <v>3018</v>
      </c>
      <c r="G26" s="17" t="s">
        <v>205</v>
      </c>
      <c r="I26" s="98">
        <v>5300</v>
      </c>
      <c r="J26" s="98" t="s">
        <v>205</v>
      </c>
      <c r="L26" s="71" t="s">
        <v>44</v>
      </c>
      <c r="M26" s="77" t="s">
        <v>7</v>
      </c>
      <c r="N26" s="99">
        <f t="shared" si="0"/>
        <v>74.221338634857517</v>
      </c>
      <c r="O26" s="99">
        <f t="shared" si="1"/>
        <v>28.301886792452827</v>
      </c>
      <c r="P26" s="99"/>
      <c r="Q26" s="71" t="s">
        <v>44</v>
      </c>
      <c r="R26" s="77" t="s">
        <v>7</v>
      </c>
      <c r="S26" s="99">
        <v>28.301886792452827</v>
      </c>
      <c r="T26" s="99">
        <v>74.221338634857517</v>
      </c>
      <c r="U26" s="99">
        <f t="shared" si="2"/>
        <v>45.91945184240469</v>
      </c>
      <c r="V26" s="56">
        <f t="shared" si="3"/>
        <v>1.6224872984316325</v>
      </c>
    </row>
    <row r="27" spans="1:22">
      <c r="A27" s="65" t="s">
        <v>45</v>
      </c>
      <c r="B27" s="79" t="s">
        <v>46</v>
      </c>
      <c r="C27" s="73">
        <v>0.2</v>
      </c>
      <c r="D27" s="94">
        <v>1</v>
      </c>
      <c r="F27" s="98">
        <v>2474</v>
      </c>
      <c r="G27" s="17" t="s">
        <v>206</v>
      </c>
      <c r="I27" s="98">
        <v>2520</v>
      </c>
      <c r="J27" s="98" t="s">
        <v>206</v>
      </c>
      <c r="L27" s="65" t="s">
        <v>45</v>
      </c>
      <c r="M27" s="79" t="s">
        <v>46</v>
      </c>
      <c r="N27" s="99">
        <f t="shared" si="0"/>
        <v>0.80840743734842369</v>
      </c>
      <c r="O27" s="99">
        <f t="shared" si="1"/>
        <v>3.9682539682539684</v>
      </c>
      <c r="P27" s="99"/>
      <c r="Q27" s="65" t="s">
        <v>45</v>
      </c>
      <c r="R27" s="79" t="s">
        <v>46</v>
      </c>
      <c r="S27" s="99">
        <v>3.9682539682539684</v>
      </c>
      <c r="T27" s="99">
        <v>0.80840743734842369</v>
      </c>
      <c r="U27" s="99">
        <f t="shared" si="2"/>
        <v>-3.1598465309055448</v>
      </c>
      <c r="V27" s="56">
        <f t="shared" si="3"/>
        <v>-0.79628132578819721</v>
      </c>
    </row>
    <row r="28" spans="1:22">
      <c r="A28" s="76" t="s">
        <v>47</v>
      </c>
      <c r="B28" s="77" t="s">
        <v>18</v>
      </c>
      <c r="C28" s="73">
        <v>1.6</v>
      </c>
      <c r="D28" s="94">
        <v>0.4</v>
      </c>
      <c r="F28" s="98">
        <v>3862</v>
      </c>
      <c r="G28" s="17" t="s">
        <v>207</v>
      </c>
      <c r="I28" s="98">
        <v>3057</v>
      </c>
      <c r="J28" s="98" t="s">
        <v>207</v>
      </c>
      <c r="L28" s="76" t="s">
        <v>47</v>
      </c>
      <c r="M28" s="77" t="s">
        <v>18</v>
      </c>
      <c r="N28" s="99">
        <f t="shared" si="0"/>
        <v>4.1429311237700679</v>
      </c>
      <c r="O28" s="99">
        <f t="shared" si="1"/>
        <v>1.3084723585214262</v>
      </c>
      <c r="P28" s="99"/>
      <c r="Q28" s="76" t="s">
        <v>47</v>
      </c>
      <c r="R28" s="77" t="s">
        <v>18</v>
      </c>
      <c r="S28" s="99">
        <v>1.3084723585214262</v>
      </c>
      <c r="T28" s="99">
        <v>4.1429311237700679</v>
      </c>
      <c r="U28" s="99">
        <f t="shared" si="2"/>
        <v>2.8344587652486419</v>
      </c>
      <c r="V28" s="56">
        <f t="shared" si="3"/>
        <v>2.1662351113412748</v>
      </c>
    </row>
    <row r="29" spans="1:22">
      <c r="A29" s="71" t="s">
        <v>48</v>
      </c>
      <c r="B29" s="77" t="s">
        <v>7</v>
      </c>
      <c r="C29" s="73">
        <v>29.8</v>
      </c>
      <c r="D29" s="94">
        <v>18</v>
      </c>
      <c r="F29" s="98">
        <v>5426</v>
      </c>
      <c r="G29" s="17" t="s">
        <v>208</v>
      </c>
      <c r="I29" s="98">
        <v>4627</v>
      </c>
      <c r="J29" s="98" t="s">
        <v>208</v>
      </c>
      <c r="L29" s="71" t="s">
        <v>48</v>
      </c>
      <c r="M29" s="77" t="s">
        <v>7</v>
      </c>
      <c r="N29" s="99">
        <f t="shared" si="0"/>
        <v>54.920751935127171</v>
      </c>
      <c r="O29" s="99">
        <f t="shared" si="1"/>
        <v>38.902096390749946</v>
      </c>
      <c r="P29" s="99"/>
      <c r="Q29" s="71" t="s">
        <v>48</v>
      </c>
      <c r="R29" s="77" t="s">
        <v>7</v>
      </c>
      <c r="S29" s="99">
        <v>38.902096390749946</v>
      </c>
      <c r="T29" s="99">
        <v>54.920751935127171</v>
      </c>
      <c r="U29" s="99">
        <f t="shared" si="2"/>
        <v>16.018655544377225</v>
      </c>
      <c r="V29" s="56">
        <f t="shared" si="3"/>
        <v>0.41176844002129676</v>
      </c>
    </row>
    <row r="30" spans="1:22">
      <c r="A30" s="65" t="s">
        <v>49</v>
      </c>
      <c r="B30" s="79" t="s">
        <v>38</v>
      </c>
      <c r="C30" s="73">
        <v>20.8</v>
      </c>
      <c r="D30" s="94">
        <v>11.6</v>
      </c>
      <c r="F30" s="98">
        <v>3147</v>
      </c>
      <c r="G30" s="17" t="s">
        <v>209</v>
      </c>
      <c r="I30" s="98">
        <v>3118</v>
      </c>
      <c r="J30" s="98" t="s">
        <v>209</v>
      </c>
      <c r="L30" s="65" t="s">
        <v>49</v>
      </c>
      <c r="M30" s="79" t="s">
        <v>38</v>
      </c>
      <c r="N30" s="99">
        <f t="shared" si="0"/>
        <v>66.09469335875437</v>
      </c>
      <c r="O30" s="99">
        <f t="shared" si="1"/>
        <v>37.203335471456057</v>
      </c>
      <c r="P30" s="99"/>
      <c r="Q30" s="65" t="s">
        <v>49</v>
      </c>
      <c r="R30" s="79" t="s">
        <v>38</v>
      </c>
      <c r="S30" s="99">
        <v>37.203335471456057</v>
      </c>
      <c r="T30" s="99">
        <v>66.09469335875437</v>
      </c>
      <c r="U30" s="99">
        <f t="shared" si="2"/>
        <v>28.891357887298312</v>
      </c>
      <c r="V30" s="56">
        <f t="shared" si="3"/>
        <v>0.77657977493617369</v>
      </c>
    </row>
    <row r="31" spans="1:22">
      <c r="A31" s="71" t="s">
        <v>50</v>
      </c>
      <c r="B31" s="79" t="s">
        <v>51</v>
      </c>
      <c r="C31" s="73">
        <v>7.2</v>
      </c>
      <c r="D31" s="94">
        <v>8.8000000000000007</v>
      </c>
      <c r="F31" s="98">
        <v>14913</v>
      </c>
      <c r="G31" s="17" t="s">
        <v>210</v>
      </c>
      <c r="I31" s="98">
        <v>15051</v>
      </c>
      <c r="J31" s="98" t="s">
        <v>210</v>
      </c>
      <c r="L31" s="71" t="s">
        <v>50</v>
      </c>
      <c r="M31" s="79" t="s">
        <v>51</v>
      </c>
      <c r="N31" s="99">
        <f t="shared" si="0"/>
        <v>4.8280024140012072</v>
      </c>
      <c r="O31" s="99">
        <f t="shared" si="1"/>
        <v>5.8467875888645278</v>
      </c>
      <c r="P31" s="99"/>
      <c r="Q31" s="71" t="s">
        <v>50</v>
      </c>
      <c r="R31" s="79" t="s">
        <v>51</v>
      </c>
      <c r="S31" s="99">
        <v>5.8467875888645278</v>
      </c>
      <c r="T31" s="99">
        <v>4.8280024140012072</v>
      </c>
      <c r="U31" s="99">
        <f t="shared" si="2"/>
        <v>-1.0187851748633205</v>
      </c>
      <c r="V31" s="56">
        <f t="shared" si="3"/>
        <v>-0.17424699621440723</v>
      </c>
    </row>
    <row r="32" spans="1:22">
      <c r="A32" s="71" t="s">
        <v>52</v>
      </c>
      <c r="B32" s="77" t="s">
        <v>7</v>
      </c>
      <c r="C32" s="73">
        <v>74.400000000000006</v>
      </c>
      <c r="D32" s="94">
        <v>52.2</v>
      </c>
      <c r="F32" s="98">
        <v>21045</v>
      </c>
      <c r="G32" s="17" t="s">
        <v>211</v>
      </c>
      <c r="I32" s="98">
        <v>21935</v>
      </c>
      <c r="J32" s="98" t="s">
        <v>211</v>
      </c>
      <c r="L32" s="71" t="s">
        <v>52</v>
      </c>
      <c r="M32" s="77" t="s">
        <v>7</v>
      </c>
      <c r="N32" s="99">
        <f t="shared" si="0"/>
        <v>35.352815395580897</v>
      </c>
      <c r="O32" s="99">
        <f t="shared" si="1"/>
        <v>23.797583770230226</v>
      </c>
      <c r="P32" s="99"/>
      <c r="Q32" s="71" t="s">
        <v>52</v>
      </c>
      <c r="R32" s="77" t="s">
        <v>7</v>
      </c>
      <c r="S32" s="99">
        <v>23.797583770230226</v>
      </c>
      <c r="T32" s="99">
        <v>35.352815395580897</v>
      </c>
      <c r="U32" s="99">
        <f t="shared" si="2"/>
        <v>11.555231625350672</v>
      </c>
      <c r="V32" s="56">
        <f t="shared" si="3"/>
        <v>0.48556322931430457</v>
      </c>
    </row>
    <row r="33" spans="1:22">
      <c r="A33" s="71" t="s">
        <v>53</v>
      </c>
      <c r="B33" s="79" t="s">
        <v>54</v>
      </c>
      <c r="C33" s="73">
        <v>26.8</v>
      </c>
      <c r="D33" s="94">
        <v>21.4</v>
      </c>
      <c r="F33" s="98">
        <v>8406</v>
      </c>
      <c r="G33" s="17" t="s">
        <v>212</v>
      </c>
      <c r="I33" s="98">
        <v>7722</v>
      </c>
      <c r="J33" s="98" t="s">
        <v>212</v>
      </c>
      <c r="L33" s="71" t="s">
        <v>53</v>
      </c>
      <c r="M33" s="79" t="s">
        <v>54</v>
      </c>
      <c r="N33" s="99">
        <f t="shared" si="0"/>
        <v>31.881989055436595</v>
      </c>
      <c r="O33" s="99">
        <f t="shared" si="1"/>
        <v>27.71302771302771</v>
      </c>
      <c r="P33" s="99"/>
      <c r="Q33" s="71" t="s">
        <v>53</v>
      </c>
      <c r="R33" s="79" t="s">
        <v>54</v>
      </c>
      <c r="S33" s="99">
        <v>27.71302771302771</v>
      </c>
      <c r="T33" s="99">
        <v>31.881989055436595</v>
      </c>
      <c r="U33" s="99">
        <f t="shared" si="2"/>
        <v>4.1689613424088847</v>
      </c>
      <c r="V33" s="56">
        <f t="shared" si="3"/>
        <v>0.15043326862654866</v>
      </c>
    </row>
    <row r="34" spans="1:22">
      <c r="A34" s="81" t="s">
        <v>55</v>
      </c>
      <c r="B34" s="79" t="s">
        <v>56</v>
      </c>
      <c r="C34" s="73">
        <v>9.6</v>
      </c>
      <c r="D34" s="94">
        <v>7</v>
      </c>
      <c r="F34" s="98">
        <v>1129</v>
      </c>
      <c r="G34" s="17" t="s">
        <v>213</v>
      </c>
      <c r="I34" s="98">
        <v>1041</v>
      </c>
      <c r="J34" s="98" t="s">
        <v>213</v>
      </c>
      <c r="L34" s="81" t="s">
        <v>55</v>
      </c>
      <c r="M34" s="79" t="s">
        <v>56</v>
      </c>
      <c r="N34" s="99">
        <f t="shared" si="0"/>
        <v>85.031000885739587</v>
      </c>
      <c r="O34" s="99">
        <f t="shared" si="1"/>
        <v>67.24303554274735</v>
      </c>
      <c r="P34" s="99"/>
      <c r="Q34" s="81" t="s">
        <v>55</v>
      </c>
      <c r="R34" s="79" t="s">
        <v>56</v>
      </c>
      <c r="S34" s="99">
        <v>67.24303554274735</v>
      </c>
      <c r="T34" s="99">
        <v>85.031000885739587</v>
      </c>
      <c r="U34" s="99">
        <f t="shared" si="2"/>
        <v>17.787965342992237</v>
      </c>
      <c r="V34" s="56">
        <f t="shared" si="3"/>
        <v>0.26453245602935599</v>
      </c>
    </row>
    <row r="35" spans="1:22">
      <c r="A35" s="71" t="s">
        <v>57</v>
      </c>
      <c r="B35" s="81" t="s">
        <v>58</v>
      </c>
      <c r="C35" s="73">
        <v>38.6</v>
      </c>
      <c r="D35" s="94">
        <v>28.4</v>
      </c>
      <c r="F35" s="98">
        <v>7249</v>
      </c>
      <c r="G35" s="17" t="s">
        <v>214</v>
      </c>
      <c r="I35" s="98">
        <v>4750</v>
      </c>
      <c r="J35" s="98" t="s">
        <v>214</v>
      </c>
      <c r="L35" s="71" t="s">
        <v>57</v>
      </c>
      <c r="M35" s="81" t="s">
        <v>58</v>
      </c>
      <c r="N35" s="99">
        <f t="shared" si="0"/>
        <v>53.248723961925783</v>
      </c>
      <c r="O35" s="99">
        <f t="shared" si="1"/>
        <v>59.789473684210527</v>
      </c>
      <c r="P35" s="99"/>
      <c r="Q35" s="71" t="s">
        <v>57</v>
      </c>
      <c r="R35" s="81" t="s">
        <v>58</v>
      </c>
      <c r="S35" s="99">
        <v>59.789473684210527</v>
      </c>
      <c r="T35" s="99">
        <v>53.248723961925783</v>
      </c>
      <c r="U35" s="99">
        <f t="shared" si="2"/>
        <v>-6.5407497222847439</v>
      </c>
      <c r="V35" s="56">
        <f t="shared" si="3"/>
        <v>-0.10939634218610046</v>
      </c>
    </row>
    <row r="36" spans="1:22">
      <c r="A36" s="81" t="s">
        <v>59</v>
      </c>
      <c r="B36" s="72" t="s">
        <v>60</v>
      </c>
      <c r="C36" s="73">
        <v>15.2</v>
      </c>
      <c r="D36" s="94">
        <v>11.2</v>
      </c>
      <c r="F36" s="98">
        <v>4672</v>
      </c>
      <c r="G36" s="17" t="s">
        <v>215</v>
      </c>
      <c r="I36" s="98">
        <v>4937</v>
      </c>
      <c r="J36" s="98" t="s">
        <v>215</v>
      </c>
      <c r="L36" s="81" t="s">
        <v>59</v>
      </c>
      <c r="M36" s="72" t="s">
        <v>60</v>
      </c>
      <c r="N36" s="99">
        <f t="shared" si="0"/>
        <v>32.534246575342465</v>
      </c>
      <c r="O36" s="99">
        <f t="shared" si="1"/>
        <v>22.685841604213085</v>
      </c>
      <c r="P36" s="99"/>
      <c r="Q36" s="81" t="s">
        <v>59</v>
      </c>
      <c r="R36" s="72" t="s">
        <v>60</v>
      </c>
      <c r="S36" s="99">
        <v>22.685841604213085</v>
      </c>
      <c r="T36" s="99">
        <v>32.534246575342465</v>
      </c>
      <c r="U36" s="99">
        <f t="shared" si="2"/>
        <v>9.84840497112938</v>
      </c>
      <c r="V36" s="56">
        <f t="shared" si="3"/>
        <v>0.43412120841487278</v>
      </c>
    </row>
    <row r="37" spans="1:22">
      <c r="A37" s="71" t="s">
        <v>61</v>
      </c>
      <c r="B37" s="79" t="s">
        <v>62</v>
      </c>
      <c r="C37" s="73">
        <v>15.6</v>
      </c>
      <c r="D37" s="94">
        <v>11</v>
      </c>
      <c r="F37" s="98">
        <v>4023</v>
      </c>
      <c r="G37" s="17" t="s">
        <v>216</v>
      </c>
      <c r="I37" s="98">
        <v>4637</v>
      </c>
      <c r="J37" s="98" t="s">
        <v>216</v>
      </c>
      <c r="L37" s="71" t="s">
        <v>61</v>
      </c>
      <c r="M37" s="79" t="s">
        <v>62</v>
      </c>
      <c r="N37" s="99">
        <f t="shared" si="0"/>
        <v>38.77703206562267</v>
      </c>
      <c r="O37" s="99">
        <f t="shared" si="1"/>
        <v>23.722234203148584</v>
      </c>
      <c r="P37" s="99"/>
      <c r="Q37" s="71" t="s">
        <v>61</v>
      </c>
      <c r="R37" s="79" t="s">
        <v>62</v>
      </c>
      <c r="S37" s="99">
        <v>23.722234203148584</v>
      </c>
      <c r="T37" s="99">
        <v>38.77703206562267</v>
      </c>
      <c r="U37" s="99">
        <f t="shared" si="2"/>
        <v>15.054797862474086</v>
      </c>
      <c r="V37" s="56">
        <f t="shared" si="3"/>
        <v>0.63462816080265771</v>
      </c>
    </row>
    <row r="38" spans="1:22">
      <c r="A38" s="81" t="s">
        <v>63</v>
      </c>
      <c r="B38" s="77" t="s">
        <v>64</v>
      </c>
      <c r="C38" s="73">
        <v>11.6</v>
      </c>
      <c r="D38" s="94">
        <v>6.2</v>
      </c>
      <c r="F38" s="98">
        <v>1774</v>
      </c>
      <c r="G38" s="17" t="s">
        <v>217</v>
      </c>
      <c r="I38" s="98">
        <v>1332</v>
      </c>
      <c r="J38" s="98" t="s">
        <v>217</v>
      </c>
      <c r="L38" s="81" t="s">
        <v>63</v>
      </c>
      <c r="M38" s="77" t="s">
        <v>64</v>
      </c>
      <c r="N38" s="99">
        <f t="shared" si="0"/>
        <v>65.388951521984211</v>
      </c>
      <c r="O38" s="99">
        <f t="shared" si="1"/>
        <v>46.546546546546544</v>
      </c>
      <c r="P38" s="99"/>
      <c r="Q38" s="81" t="s">
        <v>63</v>
      </c>
      <c r="R38" s="77" t="s">
        <v>64</v>
      </c>
      <c r="S38" s="99">
        <v>46.546546546546544</v>
      </c>
      <c r="T38" s="99">
        <v>65.388951521984211</v>
      </c>
      <c r="U38" s="99">
        <f t="shared" si="2"/>
        <v>18.842404975437667</v>
      </c>
      <c r="V38" s="56">
        <f t="shared" si="3"/>
        <v>0.40480779721424148</v>
      </c>
    </row>
    <row r="39" spans="1:22">
      <c r="A39" s="76" t="s">
        <v>65</v>
      </c>
      <c r="B39" s="77" t="s">
        <v>38</v>
      </c>
      <c r="C39" s="73">
        <v>13.2</v>
      </c>
      <c r="D39" s="94">
        <v>8.6</v>
      </c>
      <c r="F39" s="98">
        <v>6400</v>
      </c>
      <c r="G39" s="17" t="s">
        <v>218</v>
      </c>
      <c r="I39" s="98">
        <v>4968</v>
      </c>
      <c r="J39" s="98" t="s">
        <v>218</v>
      </c>
      <c r="L39" s="76" t="s">
        <v>65</v>
      </c>
      <c r="M39" s="77" t="s">
        <v>38</v>
      </c>
      <c r="N39" s="99">
        <f t="shared" si="0"/>
        <v>20.625</v>
      </c>
      <c r="O39" s="99">
        <f t="shared" si="1"/>
        <v>17.310789049919485</v>
      </c>
      <c r="P39" s="99"/>
      <c r="Q39" s="76" t="s">
        <v>65</v>
      </c>
      <c r="R39" s="77" t="s">
        <v>38</v>
      </c>
      <c r="S39" s="99">
        <v>17.310789049919485</v>
      </c>
      <c r="T39" s="99">
        <v>20.625</v>
      </c>
      <c r="U39" s="99">
        <f t="shared" si="2"/>
        <v>3.3142109500805148</v>
      </c>
      <c r="V39" s="56">
        <f t="shared" si="3"/>
        <v>0.191453488372093</v>
      </c>
    </row>
    <row r="40" spans="1:22">
      <c r="A40" s="71" t="s">
        <v>66</v>
      </c>
      <c r="B40" s="77" t="s">
        <v>38</v>
      </c>
      <c r="C40" s="73">
        <v>128.4</v>
      </c>
      <c r="D40" s="94">
        <v>93</v>
      </c>
      <c r="F40" s="98">
        <v>64637</v>
      </c>
      <c r="G40" s="17" t="s">
        <v>219</v>
      </c>
      <c r="I40" s="98">
        <v>66110</v>
      </c>
      <c r="J40" s="98" t="s">
        <v>219</v>
      </c>
      <c r="L40" s="71" t="s">
        <v>66</v>
      </c>
      <c r="M40" s="77" t="s">
        <v>38</v>
      </c>
      <c r="N40" s="99">
        <f t="shared" si="0"/>
        <v>19.864783328434182</v>
      </c>
      <c r="O40" s="99">
        <f t="shared" si="1"/>
        <v>14.067463318711239</v>
      </c>
      <c r="P40" s="99"/>
      <c r="Q40" s="71" t="s">
        <v>66</v>
      </c>
      <c r="R40" s="77" t="s">
        <v>38</v>
      </c>
      <c r="S40" s="99">
        <v>14.067463318711239</v>
      </c>
      <c r="T40" s="99">
        <v>19.864783328434182</v>
      </c>
      <c r="U40" s="99">
        <f t="shared" si="2"/>
        <v>5.7973200097229434</v>
      </c>
      <c r="V40" s="56">
        <f t="shared" si="3"/>
        <v>0.41210841488471373</v>
      </c>
    </row>
    <row r="41" spans="1:22">
      <c r="A41" s="71" t="s">
        <v>67</v>
      </c>
      <c r="B41" s="79" t="s">
        <v>68</v>
      </c>
      <c r="C41" s="73">
        <v>22.2</v>
      </c>
      <c r="D41" s="94">
        <v>14.2</v>
      </c>
      <c r="F41" s="98">
        <v>6032</v>
      </c>
      <c r="G41" s="17" t="s">
        <v>220</v>
      </c>
      <c r="I41" s="98">
        <v>6444</v>
      </c>
      <c r="J41" s="98" t="s">
        <v>220</v>
      </c>
      <c r="L41" s="71" t="s">
        <v>67</v>
      </c>
      <c r="M41" s="79" t="s">
        <v>68</v>
      </c>
      <c r="N41" s="99">
        <f t="shared" si="0"/>
        <v>36.803713527851457</v>
      </c>
      <c r="O41" s="99">
        <f t="shared" si="1"/>
        <v>22.036002482929856</v>
      </c>
      <c r="P41" s="99"/>
      <c r="Q41" s="71" t="s">
        <v>67</v>
      </c>
      <c r="R41" s="79" t="s">
        <v>68</v>
      </c>
      <c r="S41" s="99">
        <v>22.036002482929856</v>
      </c>
      <c r="T41" s="99">
        <v>36.803713527851457</v>
      </c>
      <c r="U41" s="99">
        <f t="shared" si="2"/>
        <v>14.767711044921601</v>
      </c>
      <c r="V41" s="56">
        <f t="shared" si="3"/>
        <v>0.67016288713714645</v>
      </c>
    </row>
    <row r="42" spans="1:22">
      <c r="A42" s="74" t="s">
        <v>69</v>
      </c>
      <c r="B42" s="79" t="s">
        <v>70</v>
      </c>
      <c r="C42" s="73">
        <v>3</v>
      </c>
      <c r="D42" s="94">
        <v>2.8</v>
      </c>
      <c r="F42" s="98">
        <v>13598</v>
      </c>
      <c r="G42" s="17" t="s">
        <v>221</v>
      </c>
      <c r="I42" s="98">
        <v>13113</v>
      </c>
      <c r="J42" s="98" t="s">
        <v>221</v>
      </c>
      <c r="L42" s="74" t="s">
        <v>69</v>
      </c>
      <c r="M42" s="79" t="s">
        <v>70</v>
      </c>
      <c r="N42" s="99">
        <f t="shared" si="0"/>
        <v>2.2062067951169286</v>
      </c>
      <c r="O42" s="99">
        <f t="shared" si="1"/>
        <v>2.1352855944482574</v>
      </c>
      <c r="P42" s="99"/>
      <c r="Q42" s="74" t="s">
        <v>69</v>
      </c>
      <c r="R42" s="79" t="s">
        <v>70</v>
      </c>
      <c r="S42" s="99">
        <v>2.1352855944482574</v>
      </c>
      <c r="T42" s="99">
        <v>2.2062067951169286</v>
      </c>
      <c r="U42" s="99">
        <f t="shared" si="2"/>
        <v>7.0921200668671247E-2</v>
      </c>
      <c r="V42" s="56">
        <f t="shared" si="3"/>
        <v>3.3213918013153078E-2</v>
      </c>
    </row>
    <row r="43" spans="1:22">
      <c r="A43" s="87" t="s">
        <v>71</v>
      </c>
      <c r="B43" s="88" t="s">
        <v>72</v>
      </c>
      <c r="C43" s="73">
        <v>1</v>
      </c>
      <c r="D43" s="94">
        <v>1.2</v>
      </c>
      <c r="F43" s="98">
        <v>2022</v>
      </c>
      <c r="G43" s="17" t="s">
        <v>222</v>
      </c>
      <c r="I43" s="98">
        <v>1731</v>
      </c>
      <c r="J43" s="98" t="s">
        <v>222</v>
      </c>
      <c r="L43" s="87" t="s">
        <v>71</v>
      </c>
      <c r="M43" s="88" t="s">
        <v>72</v>
      </c>
      <c r="N43" s="99">
        <f t="shared" si="0"/>
        <v>4.9455984174085064</v>
      </c>
      <c r="O43" s="99">
        <f t="shared" si="1"/>
        <v>6.9324090121317159</v>
      </c>
      <c r="P43" s="99"/>
      <c r="Q43" s="87" t="s">
        <v>71</v>
      </c>
      <c r="R43" s="88" t="s">
        <v>72</v>
      </c>
      <c r="S43" s="99">
        <v>6.9324090121317159</v>
      </c>
      <c r="T43" s="99">
        <v>4.9455984174085064</v>
      </c>
      <c r="U43" s="99">
        <f t="shared" si="2"/>
        <v>-1.9868105947232095</v>
      </c>
      <c r="V43" s="56">
        <f t="shared" si="3"/>
        <v>-0.28659742828882295</v>
      </c>
    </row>
    <row r="44" spans="1:22">
      <c r="A44" s="71" t="s">
        <v>73</v>
      </c>
      <c r="B44" s="79" t="s">
        <v>74</v>
      </c>
      <c r="C44" s="73">
        <v>38.4</v>
      </c>
      <c r="D44" s="94">
        <v>20.2</v>
      </c>
      <c r="F44" s="98">
        <v>4048</v>
      </c>
      <c r="G44" s="17" t="s">
        <v>223</v>
      </c>
      <c r="I44" s="98">
        <v>5076</v>
      </c>
      <c r="J44" s="98" t="s">
        <v>223</v>
      </c>
      <c r="L44" s="71" t="s">
        <v>73</v>
      </c>
      <c r="M44" s="79" t="s">
        <v>74</v>
      </c>
      <c r="N44" s="99">
        <f t="shared" si="0"/>
        <v>94.861660079051376</v>
      </c>
      <c r="O44" s="99">
        <f t="shared" si="1"/>
        <v>39.795114263199366</v>
      </c>
      <c r="P44" s="99"/>
      <c r="Q44" s="71" t="s">
        <v>73</v>
      </c>
      <c r="R44" s="79" t="s">
        <v>74</v>
      </c>
      <c r="S44" s="99">
        <v>39.795114263199366</v>
      </c>
      <c r="T44" s="99">
        <v>94.861660079051376</v>
      </c>
      <c r="U44" s="99">
        <f t="shared" si="2"/>
        <v>55.06654581585201</v>
      </c>
      <c r="V44" s="56">
        <f t="shared" si="3"/>
        <v>1.383751418620123</v>
      </c>
    </row>
    <row r="45" spans="1:22">
      <c r="A45" s="65" t="s">
        <v>75</v>
      </c>
      <c r="B45" s="79" t="s">
        <v>76</v>
      </c>
      <c r="C45" s="73">
        <v>11.2</v>
      </c>
      <c r="D45" s="94">
        <v>5.6</v>
      </c>
      <c r="F45" s="98">
        <v>3716</v>
      </c>
      <c r="G45" s="17" t="s">
        <v>224</v>
      </c>
      <c r="I45" s="98">
        <v>3455</v>
      </c>
      <c r="J45" s="98" t="s">
        <v>224</v>
      </c>
      <c r="L45" s="65" t="s">
        <v>75</v>
      </c>
      <c r="M45" s="79" t="s">
        <v>76</v>
      </c>
      <c r="N45" s="99">
        <f t="shared" si="0"/>
        <v>30.139935414424109</v>
      </c>
      <c r="O45" s="99">
        <f t="shared" si="1"/>
        <v>16.208393632416787</v>
      </c>
      <c r="P45" s="99"/>
      <c r="Q45" s="65" t="s">
        <v>75</v>
      </c>
      <c r="R45" s="79" t="s">
        <v>76</v>
      </c>
      <c r="S45" s="99">
        <v>16.208393632416787</v>
      </c>
      <c r="T45" s="99">
        <v>30.139935414424109</v>
      </c>
      <c r="U45" s="99">
        <f t="shared" si="2"/>
        <v>13.931541782007322</v>
      </c>
      <c r="V45" s="56">
        <f t="shared" si="3"/>
        <v>0.85952637244348751</v>
      </c>
    </row>
    <row r="46" spans="1:22">
      <c r="A46" s="71" t="s">
        <v>77</v>
      </c>
      <c r="B46" s="72" t="s">
        <v>58</v>
      </c>
      <c r="C46" s="73">
        <v>20</v>
      </c>
      <c r="D46" s="94">
        <v>19.2</v>
      </c>
      <c r="F46" s="98">
        <v>10344</v>
      </c>
      <c r="G46" s="17" t="s">
        <v>225</v>
      </c>
      <c r="I46" s="98">
        <v>8602</v>
      </c>
      <c r="J46" s="98" t="s">
        <v>225</v>
      </c>
      <c r="L46" s="71" t="s">
        <v>77</v>
      </c>
      <c r="M46" s="72" t="s">
        <v>58</v>
      </c>
      <c r="N46" s="99">
        <f t="shared" si="0"/>
        <v>19.334880123743233</v>
      </c>
      <c r="O46" s="99">
        <f t="shared" si="1"/>
        <v>22.32039060683562</v>
      </c>
      <c r="P46" s="99"/>
      <c r="Q46" s="71" t="s">
        <v>77</v>
      </c>
      <c r="R46" s="72" t="s">
        <v>58</v>
      </c>
      <c r="S46" s="99">
        <v>22.32039060683562</v>
      </c>
      <c r="T46" s="99">
        <v>19.334880123743233</v>
      </c>
      <c r="U46" s="99">
        <f t="shared" si="2"/>
        <v>-2.9855104830923871</v>
      </c>
      <c r="V46" s="56">
        <f t="shared" si="3"/>
        <v>-0.13375708945604539</v>
      </c>
    </row>
    <row r="47" spans="1:22">
      <c r="A47" s="71" t="s">
        <v>78</v>
      </c>
      <c r="B47" s="79" t="s">
        <v>70</v>
      </c>
      <c r="C47" s="73">
        <v>14.6</v>
      </c>
      <c r="D47" s="94">
        <v>12.8</v>
      </c>
      <c r="F47" s="98">
        <v>11618</v>
      </c>
      <c r="G47" s="17" t="s">
        <v>226</v>
      </c>
      <c r="I47" s="98">
        <v>13429</v>
      </c>
      <c r="J47" s="98" t="s">
        <v>226</v>
      </c>
      <c r="L47" s="71" t="s">
        <v>78</v>
      </c>
      <c r="M47" s="79" t="s">
        <v>70</v>
      </c>
      <c r="N47" s="99">
        <f t="shared" si="0"/>
        <v>12.566706834222757</v>
      </c>
      <c r="O47" s="99">
        <f t="shared" si="1"/>
        <v>9.5316106932757467</v>
      </c>
      <c r="P47" s="99"/>
      <c r="Q47" s="71" t="s">
        <v>78</v>
      </c>
      <c r="R47" s="79" t="s">
        <v>70</v>
      </c>
      <c r="S47" s="99">
        <v>9.5316106932757467</v>
      </c>
      <c r="T47" s="99">
        <v>12.566706834222757</v>
      </c>
      <c r="U47" s="99">
        <f t="shared" si="2"/>
        <v>3.0350961409470099</v>
      </c>
      <c r="V47" s="56">
        <f t="shared" si="3"/>
        <v>0.31842426622482339</v>
      </c>
    </row>
    <row r="48" spans="1:22">
      <c r="A48" s="65" t="s">
        <v>79</v>
      </c>
      <c r="B48" s="79" t="s">
        <v>80</v>
      </c>
      <c r="C48" s="73">
        <v>4.8</v>
      </c>
      <c r="D48" s="94">
        <v>4.4000000000000004</v>
      </c>
      <c r="F48" s="98">
        <v>16906</v>
      </c>
      <c r="G48" s="17" t="s">
        <v>227</v>
      </c>
      <c r="I48" s="98">
        <v>15162</v>
      </c>
      <c r="J48" s="98" t="s">
        <v>227</v>
      </c>
      <c r="L48" s="65" t="s">
        <v>79</v>
      </c>
      <c r="M48" s="79" t="s">
        <v>80</v>
      </c>
      <c r="N48" s="99">
        <f t="shared" si="0"/>
        <v>2.8392286762096295</v>
      </c>
      <c r="O48" s="99">
        <f t="shared" si="1"/>
        <v>2.9019918216594118</v>
      </c>
      <c r="P48" s="99"/>
      <c r="Q48" s="65" t="s">
        <v>79</v>
      </c>
      <c r="R48" s="79" t="s">
        <v>80</v>
      </c>
      <c r="S48" s="99">
        <v>2.9019918216594118</v>
      </c>
      <c r="T48" s="99">
        <v>2.8392286762096295</v>
      </c>
      <c r="U48" s="99">
        <f t="shared" si="2"/>
        <v>-6.2763145449782343E-2</v>
      </c>
      <c r="V48" s="56">
        <f t="shared" si="3"/>
        <v>-2.1627609347945449E-2</v>
      </c>
    </row>
    <row r="49" spans="1:22">
      <c r="A49" s="71" t="s">
        <v>81</v>
      </c>
      <c r="B49" s="72" t="s">
        <v>82</v>
      </c>
      <c r="C49" s="73">
        <v>1.4</v>
      </c>
      <c r="D49" s="94">
        <v>1</v>
      </c>
      <c r="F49" s="98">
        <v>2662</v>
      </c>
      <c r="G49" s="17" t="s">
        <v>228</v>
      </c>
      <c r="I49" s="98">
        <v>2600</v>
      </c>
      <c r="J49" s="98" t="s">
        <v>228</v>
      </c>
      <c r="L49" s="71" t="s">
        <v>81</v>
      </c>
      <c r="M49" s="72" t="s">
        <v>82</v>
      </c>
      <c r="N49" s="99">
        <f t="shared" si="0"/>
        <v>5.2592036063110443</v>
      </c>
      <c r="O49" s="99">
        <f t="shared" si="1"/>
        <v>3.8461538461538463</v>
      </c>
      <c r="P49" s="99"/>
      <c r="Q49" s="71" t="s">
        <v>81</v>
      </c>
      <c r="R49" s="72" t="s">
        <v>82</v>
      </c>
      <c r="S49" s="99">
        <v>3.8461538461538463</v>
      </c>
      <c r="T49" s="99">
        <v>5.2592036063110443</v>
      </c>
      <c r="U49" s="99">
        <f t="shared" si="2"/>
        <v>1.4130497601571981</v>
      </c>
      <c r="V49" s="56">
        <f t="shared" si="3"/>
        <v>0.3673929376408715</v>
      </c>
    </row>
    <row r="50" spans="1:22">
      <c r="A50" s="81" t="s">
        <v>83</v>
      </c>
      <c r="B50" s="77" t="s">
        <v>84</v>
      </c>
      <c r="C50" s="73">
        <v>6.8</v>
      </c>
      <c r="D50" s="94">
        <v>4.2</v>
      </c>
      <c r="F50" s="98">
        <v>1495</v>
      </c>
      <c r="G50" s="17" t="s">
        <v>229</v>
      </c>
      <c r="I50" s="98">
        <v>1342</v>
      </c>
      <c r="J50" s="98" t="s">
        <v>229</v>
      </c>
      <c r="L50" s="81" t="s">
        <v>83</v>
      </c>
      <c r="M50" s="77" t="s">
        <v>84</v>
      </c>
      <c r="N50" s="99">
        <f t="shared" si="0"/>
        <v>45.484949832775918</v>
      </c>
      <c r="O50" s="99">
        <f t="shared" si="1"/>
        <v>31.296572280178836</v>
      </c>
      <c r="P50" s="99"/>
      <c r="Q50" s="81" t="s">
        <v>83</v>
      </c>
      <c r="R50" s="77" t="s">
        <v>84</v>
      </c>
      <c r="S50" s="99">
        <v>31.296572280178836</v>
      </c>
      <c r="T50" s="99">
        <v>45.484949832775918</v>
      </c>
      <c r="U50" s="99">
        <f t="shared" si="2"/>
        <v>14.188377552597082</v>
      </c>
      <c r="V50" s="56">
        <f t="shared" si="3"/>
        <v>0.45335244465679247</v>
      </c>
    </row>
    <row r="51" spans="1:22">
      <c r="A51" s="71" t="s">
        <v>85</v>
      </c>
      <c r="B51" s="79" t="s">
        <v>74</v>
      </c>
      <c r="C51" s="73">
        <v>25.4</v>
      </c>
      <c r="D51" s="94">
        <v>12.2</v>
      </c>
      <c r="F51" s="98">
        <v>8438</v>
      </c>
      <c r="G51" s="17" t="s">
        <v>230</v>
      </c>
      <c r="I51" s="98">
        <v>6394</v>
      </c>
      <c r="J51" s="98" t="s">
        <v>230</v>
      </c>
      <c r="L51" s="71" t="s">
        <v>85</v>
      </c>
      <c r="M51" s="79" t="s">
        <v>74</v>
      </c>
      <c r="N51" s="99">
        <f t="shared" si="0"/>
        <v>30.101919886228963</v>
      </c>
      <c r="O51" s="99">
        <f t="shared" si="1"/>
        <v>19.080387863622143</v>
      </c>
      <c r="P51" s="99"/>
      <c r="Q51" s="71" t="s">
        <v>85</v>
      </c>
      <c r="R51" s="79" t="s">
        <v>74</v>
      </c>
      <c r="S51" s="99">
        <v>19.080387863622143</v>
      </c>
      <c r="T51" s="99">
        <v>30.101919886228963</v>
      </c>
      <c r="U51" s="99">
        <f t="shared" si="2"/>
        <v>11.02153202260682</v>
      </c>
      <c r="V51" s="56">
        <f t="shared" si="3"/>
        <v>0.57763668649629529</v>
      </c>
    </row>
    <row r="52" spans="1:22">
      <c r="A52" s="71" t="s">
        <v>86</v>
      </c>
      <c r="B52" s="79" t="s">
        <v>87</v>
      </c>
      <c r="C52" s="73">
        <v>13</v>
      </c>
      <c r="D52" s="94">
        <v>12.8</v>
      </c>
      <c r="F52" s="98">
        <v>9466</v>
      </c>
      <c r="G52" s="17" t="s">
        <v>231</v>
      </c>
      <c r="I52" s="98">
        <v>8078</v>
      </c>
      <c r="J52" s="98" t="s">
        <v>231</v>
      </c>
      <c r="L52" s="71" t="s">
        <v>86</v>
      </c>
      <c r="M52" s="79" t="s">
        <v>87</v>
      </c>
      <c r="N52" s="99">
        <f t="shared" si="0"/>
        <v>13.73336150433129</v>
      </c>
      <c r="O52" s="99">
        <f t="shared" si="1"/>
        <v>15.845506313443922</v>
      </c>
      <c r="P52" s="99"/>
      <c r="Q52" s="71" t="s">
        <v>86</v>
      </c>
      <c r="R52" s="79" t="s">
        <v>87</v>
      </c>
      <c r="S52" s="99">
        <v>15.845506313443922</v>
      </c>
      <c r="T52" s="99">
        <v>13.73336150433129</v>
      </c>
      <c r="U52" s="99">
        <f t="shared" si="2"/>
        <v>-2.1121448091126318</v>
      </c>
      <c r="V52" s="56">
        <f t="shared" si="3"/>
        <v>-0.1332961388125925</v>
      </c>
    </row>
    <row r="53" spans="1:22">
      <c r="A53" s="71" t="s">
        <v>88</v>
      </c>
      <c r="B53" s="79" t="s">
        <v>89</v>
      </c>
      <c r="C53" s="73">
        <v>110.8</v>
      </c>
      <c r="D53" s="94">
        <v>141.19999999999999</v>
      </c>
      <c r="F53" s="98">
        <v>383653</v>
      </c>
      <c r="G53" s="17" t="s">
        <v>232</v>
      </c>
      <c r="I53" s="98">
        <v>390293</v>
      </c>
      <c r="J53" s="98" t="s">
        <v>232</v>
      </c>
      <c r="L53" s="71" t="s">
        <v>88</v>
      </c>
      <c r="M53" s="79" t="s">
        <v>89</v>
      </c>
      <c r="N53" s="99">
        <f t="shared" si="0"/>
        <v>2.8880264197073915</v>
      </c>
      <c r="O53" s="99">
        <f t="shared" si="1"/>
        <v>3.6177948361871719</v>
      </c>
      <c r="P53" s="99"/>
      <c r="Q53" s="71" t="s">
        <v>88</v>
      </c>
      <c r="R53" s="79" t="s">
        <v>89</v>
      </c>
      <c r="S53" s="99">
        <v>3.6177948361871719</v>
      </c>
      <c r="T53" s="99">
        <v>2.8880264197073915</v>
      </c>
      <c r="U53" s="99">
        <f t="shared" si="2"/>
        <v>-0.72976841647978041</v>
      </c>
      <c r="V53" s="56">
        <f t="shared" si="3"/>
        <v>-0.20171636301214091</v>
      </c>
    </row>
    <row r="54" spans="1:22">
      <c r="A54" s="65" t="s">
        <v>90</v>
      </c>
      <c r="B54" s="81" t="s">
        <v>91</v>
      </c>
      <c r="C54" s="73">
        <v>11.8</v>
      </c>
      <c r="D54" s="94">
        <v>10.4</v>
      </c>
      <c r="F54" s="98">
        <v>6419</v>
      </c>
      <c r="G54" s="17" t="s">
        <v>233</v>
      </c>
      <c r="I54" s="98">
        <v>9516</v>
      </c>
      <c r="J54" s="98" t="s">
        <v>233</v>
      </c>
      <c r="L54" s="65" t="s">
        <v>90</v>
      </c>
      <c r="M54" s="81" t="s">
        <v>91</v>
      </c>
      <c r="N54" s="99">
        <f t="shared" si="0"/>
        <v>18.382925689359716</v>
      </c>
      <c r="O54" s="99">
        <f t="shared" si="1"/>
        <v>10.928961748633879</v>
      </c>
      <c r="P54" s="99"/>
      <c r="Q54" s="65" t="s">
        <v>90</v>
      </c>
      <c r="R54" s="81" t="s">
        <v>91</v>
      </c>
      <c r="S54" s="99">
        <v>10.928961748633879</v>
      </c>
      <c r="T54" s="99">
        <v>18.382925689359716</v>
      </c>
      <c r="U54" s="99">
        <f t="shared" si="2"/>
        <v>7.4539639407258367</v>
      </c>
      <c r="V54" s="56">
        <f t="shared" si="3"/>
        <v>0.68203770057641411</v>
      </c>
    </row>
    <row r="55" spans="1:22">
      <c r="A55" s="71" t="s">
        <v>92</v>
      </c>
      <c r="B55" s="79" t="s">
        <v>38</v>
      </c>
      <c r="C55" s="73">
        <v>10</v>
      </c>
      <c r="D55" s="94">
        <v>8.6</v>
      </c>
      <c r="F55" s="98">
        <v>7917</v>
      </c>
      <c r="G55" s="17" t="s">
        <v>234</v>
      </c>
      <c r="I55" s="98">
        <v>8209</v>
      </c>
      <c r="J55" s="98" t="s">
        <v>234</v>
      </c>
      <c r="L55" s="71" t="s">
        <v>92</v>
      </c>
      <c r="M55" s="79" t="s">
        <v>38</v>
      </c>
      <c r="N55" s="99">
        <f t="shared" si="0"/>
        <v>12.631047113805735</v>
      </c>
      <c r="O55" s="99">
        <f t="shared" si="1"/>
        <v>10.476306492873675</v>
      </c>
      <c r="P55" s="99"/>
      <c r="Q55" s="71" t="s">
        <v>92</v>
      </c>
      <c r="R55" s="79" t="s">
        <v>38</v>
      </c>
      <c r="S55" s="99">
        <v>10.476306492873675</v>
      </c>
      <c r="T55" s="99">
        <v>12.631047113805735</v>
      </c>
      <c r="U55" s="99">
        <f t="shared" si="2"/>
        <v>2.1547406209320599</v>
      </c>
      <c r="V55" s="56">
        <f t="shared" si="3"/>
        <v>0.20567750880501487</v>
      </c>
    </row>
    <row r="56" spans="1:22">
      <c r="A56" s="71" t="s">
        <v>93</v>
      </c>
      <c r="B56" s="79" t="s">
        <v>94</v>
      </c>
      <c r="C56" s="73">
        <v>22.8</v>
      </c>
      <c r="D56" s="94">
        <v>13</v>
      </c>
      <c r="F56" s="98">
        <v>5027</v>
      </c>
      <c r="G56" s="17" t="s">
        <v>235</v>
      </c>
      <c r="I56" s="98">
        <v>4324</v>
      </c>
      <c r="J56" s="98" t="s">
        <v>235</v>
      </c>
      <c r="L56" s="71" t="s">
        <v>93</v>
      </c>
      <c r="M56" s="79" t="s">
        <v>94</v>
      </c>
      <c r="N56" s="99">
        <f t="shared" si="0"/>
        <v>45.355082554207286</v>
      </c>
      <c r="O56" s="99">
        <f t="shared" si="1"/>
        <v>30.064754856614243</v>
      </c>
      <c r="P56" s="99"/>
      <c r="Q56" s="71" t="s">
        <v>93</v>
      </c>
      <c r="R56" s="79" t="s">
        <v>94</v>
      </c>
      <c r="S56" s="99">
        <v>30.064754856614243</v>
      </c>
      <c r="T56" s="99">
        <v>45.355082554207286</v>
      </c>
      <c r="U56" s="99">
        <f t="shared" si="2"/>
        <v>15.290327697593042</v>
      </c>
      <c r="V56" s="56">
        <f t="shared" si="3"/>
        <v>0.50857982280301783</v>
      </c>
    </row>
    <row r="57" spans="1:22">
      <c r="A57" s="65" t="s">
        <v>95</v>
      </c>
      <c r="B57" s="79" t="s">
        <v>96</v>
      </c>
      <c r="C57" s="73">
        <v>6.6</v>
      </c>
      <c r="D57" s="94">
        <v>5</v>
      </c>
      <c r="F57" s="98">
        <v>5248</v>
      </c>
      <c r="G57" s="17" t="s">
        <v>236</v>
      </c>
      <c r="I57" s="98">
        <v>5476</v>
      </c>
      <c r="J57" s="98" t="s">
        <v>236</v>
      </c>
      <c r="L57" s="65" t="s">
        <v>95</v>
      </c>
      <c r="M57" s="79" t="s">
        <v>96</v>
      </c>
      <c r="N57" s="99">
        <f t="shared" si="0"/>
        <v>12.576219512195122</v>
      </c>
      <c r="O57" s="99">
        <f t="shared" si="1"/>
        <v>9.1307523739956178</v>
      </c>
      <c r="P57" s="99"/>
      <c r="Q57" s="65" t="s">
        <v>95</v>
      </c>
      <c r="R57" s="79" t="s">
        <v>96</v>
      </c>
      <c r="S57" s="99">
        <v>9.1307523739956178</v>
      </c>
      <c r="T57" s="99">
        <v>12.576219512195122</v>
      </c>
      <c r="U57" s="99">
        <f t="shared" si="2"/>
        <v>3.4454671381995041</v>
      </c>
      <c r="V57" s="56">
        <f t="shared" si="3"/>
        <v>0.37734756097560967</v>
      </c>
    </row>
    <row r="58" spans="1:22">
      <c r="A58" s="71" t="s">
        <v>97</v>
      </c>
      <c r="B58" s="72" t="s">
        <v>98</v>
      </c>
      <c r="C58" s="73">
        <v>39.4</v>
      </c>
      <c r="D58" s="94">
        <v>32.200000000000003</v>
      </c>
      <c r="F58" s="98">
        <v>54814</v>
      </c>
      <c r="G58" s="17" t="s">
        <v>237</v>
      </c>
      <c r="I58" s="98">
        <v>53196</v>
      </c>
      <c r="J58" s="98" t="s">
        <v>237</v>
      </c>
      <c r="L58" s="71" t="s">
        <v>97</v>
      </c>
      <c r="M58" s="72" t="s">
        <v>98</v>
      </c>
      <c r="N58" s="99">
        <f t="shared" si="0"/>
        <v>7.1879446856642462</v>
      </c>
      <c r="O58" s="99">
        <f t="shared" si="1"/>
        <v>6.0530866982479887</v>
      </c>
      <c r="P58" s="99"/>
      <c r="Q58" s="71" t="s">
        <v>97</v>
      </c>
      <c r="R58" s="72" t="s">
        <v>98</v>
      </c>
      <c r="S58" s="99">
        <v>6.0530866982479887</v>
      </c>
      <c r="T58" s="99">
        <v>7.1879446856642462</v>
      </c>
      <c r="U58" s="99">
        <f t="shared" si="2"/>
        <v>1.1348579874162574</v>
      </c>
      <c r="V58" s="56">
        <f t="shared" si="3"/>
        <v>0.18748417856706592</v>
      </c>
    </row>
    <row r="59" spans="1:22">
      <c r="A59" s="74" t="s">
        <v>99</v>
      </c>
      <c r="B59" s="79" t="s">
        <v>76</v>
      </c>
      <c r="C59" s="73">
        <v>88.6</v>
      </c>
      <c r="D59" s="94">
        <v>49.6</v>
      </c>
      <c r="F59" s="98">
        <v>12522</v>
      </c>
      <c r="G59" s="17" t="s">
        <v>238</v>
      </c>
      <c r="I59" s="98">
        <v>12890</v>
      </c>
      <c r="J59" s="98" t="s">
        <v>238</v>
      </c>
      <c r="L59" s="74" t="s">
        <v>99</v>
      </c>
      <c r="M59" s="79" t="s">
        <v>76</v>
      </c>
      <c r="N59" s="99">
        <f t="shared" si="0"/>
        <v>70.755470372145027</v>
      </c>
      <c r="O59" s="99">
        <f t="shared" si="1"/>
        <v>38.479441427463151</v>
      </c>
      <c r="P59" s="99"/>
      <c r="Q59" s="74" t="s">
        <v>99</v>
      </c>
      <c r="R59" s="79" t="s">
        <v>76</v>
      </c>
      <c r="S59" s="99">
        <v>38.479441427463151</v>
      </c>
      <c r="T59" s="99">
        <v>70.755470372145027</v>
      </c>
      <c r="U59" s="99">
        <f t="shared" si="2"/>
        <v>32.276028944681876</v>
      </c>
      <c r="V59" s="56">
        <f t="shared" si="3"/>
        <v>0.83878631672772053</v>
      </c>
    </row>
    <row r="60" spans="1:22">
      <c r="A60" s="79" t="s">
        <v>100</v>
      </c>
      <c r="B60" s="79" t="s">
        <v>101</v>
      </c>
      <c r="C60" s="73">
        <v>16.2</v>
      </c>
      <c r="D60" s="94">
        <v>10.4</v>
      </c>
      <c r="F60" s="98">
        <v>19869</v>
      </c>
      <c r="G60" s="17" t="s">
        <v>260</v>
      </c>
      <c r="I60" s="98">
        <v>18644</v>
      </c>
      <c r="J60" s="98" t="s">
        <v>240</v>
      </c>
      <c r="L60" s="79" t="s">
        <v>100</v>
      </c>
      <c r="M60" s="79" t="s">
        <v>101</v>
      </c>
      <c r="N60" s="99">
        <f>(C60/F60)*10000</f>
        <v>8.1534048014494935</v>
      </c>
      <c r="O60" s="99">
        <f>(D60/I60)*10000</f>
        <v>5.5782021025531003</v>
      </c>
      <c r="P60" s="99"/>
      <c r="Q60" s="79" t="s">
        <v>100</v>
      </c>
      <c r="R60" s="79" t="s">
        <v>101</v>
      </c>
      <c r="S60" s="99">
        <v>5.5782021025531003</v>
      </c>
      <c r="T60" s="99">
        <v>8.1534048014494935</v>
      </c>
      <c r="U60" s="99">
        <f t="shared" si="2"/>
        <v>2.5752026988963932</v>
      </c>
      <c r="V60" s="56">
        <f t="shared" si="3"/>
        <v>0.46165460690600341</v>
      </c>
    </row>
    <row r="61" spans="1:22">
      <c r="A61" s="90" t="s">
        <v>100</v>
      </c>
      <c r="B61" s="79" t="s">
        <v>102</v>
      </c>
      <c r="C61" s="73">
        <v>1.4</v>
      </c>
      <c r="D61" s="94">
        <v>1</v>
      </c>
      <c r="F61" s="98">
        <v>4780</v>
      </c>
      <c r="G61" s="17" t="s">
        <v>259</v>
      </c>
      <c r="I61" s="98">
        <v>4413</v>
      </c>
      <c r="J61" s="98" t="s">
        <v>239</v>
      </c>
      <c r="L61" s="90" t="s">
        <v>100</v>
      </c>
      <c r="M61" s="79" t="s">
        <v>102</v>
      </c>
      <c r="N61" s="99">
        <f t="shared" ref="N61:N77" si="4">(C61/F61)*10000</f>
        <v>2.9288702928870292</v>
      </c>
      <c r="O61" s="99">
        <f t="shared" ref="O61:O77" si="5">(D61/I61)*10000</f>
        <v>2.2660321776569226</v>
      </c>
      <c r="P61" s="99"/>
      <c r="Q61" s="90" t="s">
        <v>100</v>
      </c>
      <c r="R61" s="79" t="s">
        <v>102</v>
      </c>
      <c r="S61" s="99">
        <v>2.2660321776569226</v>
      </c>
      <c r="T61" s="99">
        <v>2.9288702928870292</v>
      </c>
      <c r="U61" s="99">
        <f t="shared" si="2"/>
        <v>0.66283811523010661</v>
      </c>
      <c r="V61" s="56">
        <f t="shared" si="3"/>
        <v>0.29251046025104604</v>
      </c>
    </row>
    <row r="62" spans="1:22">
      <c r="A62" s="71" t="s">
        <v>103</v>
      </c>
      <c r="B62" s="79" t="s">
        <v>104</v>
      </c>
      <c r="C62" s="73">
        <v>2.6</v>
      </c>
      <c r="D62" s="94">
        <v>2.8</v>
      </c>
      <c r="F62" s="98">
        <v>6614</v>
      </c>
      <c r="G62" s="17" t="s">
        <v>241</v>
      </c>
      <c r="I62" s="98">
        <v>8378</v>
      </c>
      <c r="J62" s="98" t="s">
        <v>241</v>
      </c>
      <c r="L62" s="71" t="s">
        <v>103</v>
      </c>
      <c r="M62" s="79" t="s">
        <v>104</v>
      </c>
      <c r="N62" s="99">
        <f t="shared" si="4"/>
        <v>3.9310553371635923</v>
      </c>
      <c r="O62" s="99">
        <f t="shared" si="5"/>
        <v>3.3420864168059201</v>
      </c>
      <c r="P62" s="99"/>
      <c r="Q62" s="71" t="s">
        <v>103</v>
      </c>
      <c r="R62" s="79" t="s">
        <v>104</v>
      </c>
      <c r="S62" s="99">
        <v>3.3420864168059201</v>
      </c>
      <c r="T62" s="99">
        <v>3.9310553371635923</v>
      </c>
      <c r="U62" s="99">
        <f t="shared" si="2"/>
        <v>0.58896892035767223</v>
      </c>
      <c r="V62" s="56">
        <f t="shared" si="3"/>
        <v>0.17622791481273495</v>
      </c>
    </row>
    <row r="63" spans="1:22">
      <c r="A63" s="65" t="s">
        <v>105</v>
      </c>
      <c r="B63" s="79" t="s">
        <v>27</v>
      </c>
      <c r="C63" s="73">
        <v>9.8000000000000007</v>
      </c>
      <c r="D63" s="94">
        <v>7.8</v>
      </c>
      <c r="F63" s="98">
        <v>3941</v>
      </c>
      <c r="G63" s="17" t="s">
        <v>242</v>
      </c>
      <c r="I63" s="98">
        <v>4073</v>
      </c>
      <c r="J63" s="98" t="s">
        <v>242</v>
      </c>
      <c r="L63" s="65" t="s">
        <v>105</v>
      </c>
      <c r="M63" s="79" t="s">
        <v>27</v>
      </c>
      <c r="N63" s="99">
        <f t="shared" si="4"/>
        <v>24.866785079928956</v>
      </c>
      <c r="O63" s="99">
        <f t="shared" si="5"/>
        <v>19.150503314510189</v>
      </c>
      <c r="P63" s="99"/>
      <c r="Q63" s="65" t="s">
        <v>105</v>
      </c>
      <c r="R63" s="79" t="s">
        <v>27</v>
      </c>
      <c r="S63" s="99">
        <v>19.150503314510189</v>
      </c>
      <c r="T63" s="99">
        <v>24.866785079928956</v>
      </c>
      <c r="U63" s="99">
        <f t="shared" si="2"/>
        <v>5.716281765418767</v>
      </c>
      <c r="V63" s="56">
        <f t="shared" si="3"/>
        <v>0.29849250808398253</v>
      </c>
    </row>
    <row r="64" spans="1:22">
      <c r="A64" s="78" t="s">
        <v>106</v>
      </c>
      <c r="B64" s="72" t="s">
        <v>38</v>
      </c>
      <c r="C64" s="73">
        <v>18.399999999999999</v>
      </c>
      <c r="D64" s="94">
        <v>11.4</v>
      </c>
      <c r="F64" s="98">
        <v>7021</v>
      </c>
      <c r="G64" s="17" t="s">
        <v>243</v>
      </c>
      <c r="I64" s="98">
        <v>6494</v>
      </c>
      <c r="J64" s="98" t="s">
        <v>243</v>
      </c>
      <c r="L64" s="78" t="s">
        <v>106</v>
      </c>
      <c r="M64" s="72" t="s">
        <v>38</v>
      </c>
      <c r="N64" s="99">
        <f>(C64/F64)*10000</f>
        <v>26.207093006694201</v>
      </c>
      <c r="O64" s="99">
        <f t="shared" si="5"/>
        <v>17.55466584539575</v>
      </c>
      <c r="P64" s="99"/>
      <c r="Q64" s="78" t="s">
        <v>106</v>
      </c>
      <c r="R64" s="72" t="s">
        <v>38</v>
      </c>
      <c r="S64" s="99">
        <v>17.55466584539575</v>
      </c>
      <c r="T64" s="99">
        <v>26.207093006694201</v>
      </c>
      <c r="U64" s="99">
        <f t="shared" si="2"/>
        <v>8.6524271612984514</v>
      </c>
      <c r="V64" s="56">
        <f t="shared" si="3"/>
        <v>0.49288475425852757</v>
      </c>
    </row>
    <row r="65" spans="1:22">
      <c r="A65" s="71" t="s">
        <v>107</v>
      </c>
      <c r="B65" s="79" t="s">
        <v>108</v>
      </c>
      <c r="C65" s="73">
        <v>4.8</v>
      </c>
      <c r="D65" s="94">
        <v>5.2</v>
      </c>
      <c r="F65" s="98">
        <v>5528</v>
      </c>
      <c r="G65" s="17" t="s">
        <v>244</v>
      </c>
      <c r="I65" s="98">
        <v>5252</v>
      </c>
      <c r="J65" s="98" t="s">
        <v>244</v>
      </c>
      <c r="L65" s="71" t="s">
        <v>107</v>
      </c>
      <c r="M65" s="79" t="s">
        <v>108</v>
      </c>
      <c r="N65" s="99">
        <f t="shared" si="4"/>
        <v>8.6830680173661356</v>
      </c>
      <c r="O65" s="99">
        <f t="shared" si="5"/>
        <v>9.9009900990099009</v>
      </c>
      <c r="P65" s="99"/>
      <c r="Q65" s="71" t="s">
        <v>107</v>
      </c>
      <c r="R65" s="79" t="s">
        <v>108</v>
      </c>
      <c r="S65" s="99">
        <v>9.9009900990099009</v>
      </c>
      <c r="T65" s="99">
        <v>8.6830680173661356</v>
      </c>
      <c r="U65" s="99">
        <f t="shared" si="2"/>
        <v>-1.2179220816437653</v>
      </c>
      <c r="V65" s="56">
        <f t="shared" si="3"/>
        <v>-0.1230101302460203</v>
      </c>
    </row>
    <row r="66" spans="1:22">
      <c r="A66" s="71" t="s">
        <v>109</v>
      </c>
      <c r="B66" s="77" t="s">
        <v>7</v>
      </c>
      <c r="C66" s="73">
        <v>54.6</v>
      </c>
      <c r="D66" s="94">
        <v>41.8</v>
      </c>
      <c r="F66" s="98">
        <v>13188</v>
      </c>
      <c r="G66" s="17" t="s">
        <v>245</v>
      </c>
      <c r="I66" s="98">
        <v>11451</v>
      </c>
      <c r="J66" s="98" t="s">
        <v>245</v>
      </c>
      <c r="L66" s="71" t="s">
        <v>109</v>
      </c>
      <c r="M66" s="77" t="s">
        <v>7</v>
      </c>
      <c r="N66" s="99">
        <f t="shared" si="4"/>
        <v>41.401273885350321</v>
      </c>
      <c r="O66" s="99">
        <f t="shared" si="5"/>
        <v>36.503362151777132</v>
      </c>
      <c r="P66" s="99"/>
      <c r="Q66" s="71" t="s">
        <v>109</v>
      </c>
      <c r="R66" s="77" t="s">
        <v>7</v>
      </c>
      <c r="S66" s="99">
        <v>36.503362151777132</v>
      </c>
      <c r="T66" s="99">
        <v>41.401273885350321</v>
      </c>
      <c r="U66" s="99">
        <f t="shared" si="2"/>
        <v>4.8979117335731885</v>
      </c>
      <c r="V66" s="56">
        <f t="shared" si="3"/>
        <v>0.13417700301709712</v>
      </c>
    </row>
    <row r="67" spans="1:22">
      <c r="A67" s="65" t="s">
        <v>110</v>
      </c>
      <c r="B67" s="79" t="s">
        <v>38</v>
      </c>
      <c r="C67" s="73">
        <v>38.6</v>
      </c>
      <c r="D67" s="94">
        <v>26.8</v>
      </c>
      <c r="F67" s="98">
        <v>21322</v>
      </c>
      <c r="G67" s="17" t="s">
        <v>246</v>
      </c>
      <c r="I67" s="98">
        <v>20261</v>
      </c>
      <c r="J67" s="98" t="s">
        <v>246</v>
      </c>
      <c r="L67" s="65" t="s">
        <v>110</v>
      </c>
      <c r="M67" s="79" t="s">
        <v>38</v>
      </c>
      <c r="N67" s="99">
        <f t="shared" si="4"/>
        <v>18.103367413938656</v>
      </c>
      <c r="O67" s="99">
        <f t="shared" si="5"/>
        <v>13.22738265633483</v>
      </c>
      <c r="P67" s="99"/>
      <c r="Q67" s="65" t="s">
        <v>110</v>
      </c>
      <c r="R67" s="79" t="s">
        <v>38</v>
      </c>
      <c r="S67" s="99">
        <v>13.22738265633483</v>
      </c>
      <c r="T67" s="99">
        <v>18.103367413938656</v>
      </c>
      <c r="U67" s="99">
        <f t="shared" ref="U67:U77" si="6">T67-S67</f>
        <v>4.8759847576038258</v>
      </c>
      <c r="V67" s="56">
        <f t="shared" ref="V67:V77" si="7">(T67-S67)/S67</f>
        <v>0.36862808646944445</v>
      </c>
    </row>
    <row r="68" spans="1:22">
      <c r="A68" s="71" t="s">
        <v>111</v>
      </c>
      <c r="B68" s="72" t="s">
        <v>38</v>
      </c>
      <c r="C68" s="73">
        <v>15.6</v>
      </c>
      <c r="D68" s="94">
        <v>18.399999999999999</v>
      </c>
      <c r="F68" s="98">
        <v>59807</v>
      </c>
      <c r="G68" s="17" t="s">
        <v>247</v>
      </c>
      <c r="I68" s="98">
        <v>48512</v>
      </c>
      <c r="J68" s="98" t="s">
        <v>247</v>
      </c>
      <c r="L68" s="71" t="s">
        <v>111</v>
      </c>
      <c r="M68" s="72" t="s">
        <v>38</v>
      </c>
      <c r="N68" s="99">
        <f t="shared" si="4"/>
        <v>2.6083903222030864</v>
      </c>
      <c r="O68" s="99">
        <f t="shared" si="5"/>
        <v>3.7928759894459101</v>
      </c>
      <c r="P68" s="99"/>
      <c r="Q68" s="71" t="s">
        <v>111</v>
      </c>
      <c r="R68" s="72" t="s">
        <v>38</v>
      </c>
      <c r="S68" s="99">
        <v>3.7928759894459101</v>
      </c>
      <c r="T68" s="99">
        <v>2.6083903222030864</v>
      </c>
      <c r="U68" s="99">
        <f t="shared" si="6"/>
        <v>-1.1844856672428237</v>
      </c>
      <c r="V68" s="56">
        <f t="shared" si="7"/>
        <v>-0.31229222113741228</v>
      </c>
    </row>
    <row r="69" spans="1:22">
      <c r="A69" s="71" t="s">
        <v>112</v>
      </c>
      <c r="B69" s="79" t="s">
        <v>38</v>
      </c>
      <c r="C69" s="73">
        <v>22.8</v>
      </c>
      <c r="D69" s="94">
        <v>19.2</v>
      </c>
      <c r="F69" s="98">
        <v>9181</v>
      </c>
      <c r="G69" s="17" t="s">
        <v>248</v>
      </c>
      <c r="I69" s="98">
        <v>7806</v>
      </c>
      <c r="J69" s="98" t="s">
        <v>248</v>
      </c>
      <c r="L69" s="71" t="s">
        <v>112</v>
      </c>
      <c r="M69" s="79" t="s">
        <v>38</v>
      </c>
      <c r="N69" s="99">
        <f t="shared" si="4"/>
        <v>24.833896089750574</v>
      </c>
      <c r="O69" s="99">
        <f t="shared" si="5"/>
        <v>24.596464258262873</v>
      </c>
      <c r="P69" s="99"/>
      <c r="Q69" s="71" t="s">
        <v>112</v>
      </c>
      <c r="R69" s="79" t="s">
        <v>38</v>
      </c>
      <c r="S69" s="99">
        <v>24.596464258262873</v>
      </c>
      <c r="T69" s="99">
        <v>24.833896089750574</v>
      </c>
      <c r="U69" s="99">
        <f t="shared" si="6"/>
        <v>0.23743183148770086</v>
      </c>
      <c r="V69" s="56">
        <f t="shared" si="7"/>
        <v>9.6530878989218392E-3</v>
      </c>
    </row>
    <row r="70" spans="1:22">
      <c r="A70" s="71" t="s">
        <v>113</v>
      </c>
      <c r="B70" s="79" t="s">
        <v>114</v>
      </c>
      <c r="C70" s="73">
        <v>10.4</v>
      </c>
      <c r="D70" s="94">
        <v>6.8</v>
      </c>
      <c r="F70" s="98">
        <v>48143</v>
      </c>
      <c r="G70" s="17" t="s">
        <v>249</v>
      </c>
      <c r="I70" s="98">
        <v>36008</v>
      </c>
      <c r="J70" s="98" t="s">
        <v>249</v>
      </c>
      <c r="L70" s="71" t="s">
        <v>113</v>
      </c>
      <c r="M70" s="79" t="s">
        <v>114</v>
      </c>
      <c r="N70" s="99">
        <f t="shared" si="4"/>
        <v>2.1602309785430904</v>
      </c>
      <c r="O70" s="99">
        <f t="shared" si="5"/>
        <v>1.8884692290602088</v>
      </c>
      <c r="P70" s="99"/>
      <c r="Q70" s="71" t="s">
        <v>113</v>
      </c>
      <c r="R70" s="79" t="s">
        <v>114</v>
      </c>
      <c r="S70" s="99">
        <v>1.8884692290602088</v>
      </c>
      <c r="T70" s="99">
        <v>2.1602309785430904</v>
      </c>
      <c r="U70" s="99">
        <f t="shared" si="6"/>
        <v>0.27176174948288168</v>
      </c>
      <c r="V70" s="56">
        <f t="shared" si="7"/>
        <v>0.1439058393438177</v>
      </c>
    </row>
    <row r="71" spans="1:22">
      <c r="A71" s="71" t="s">
        <v>115</v>
      </c>
      <c r="B71" s="79" t="s">
        <v>116</v>
      </c>
      <c r="C71" s="73">
        <v>1.6</v>
      </c>
      <c r="D71" s="94">
        <v>1.4</v>
      </c>
      <c r="F71" s="98">
        <v>2288</v>
      </c>
      <c r="G71" s="17" t="s">
        <v>250</v>
      </c>
      <c r="I71" s="98">
        <v>1839</v>
      </c>
      <c r="J71" s="98" t="s">
        <v>250</v>
      </c>
      <c r="L71" s="71" t="s">
        <v>115</v>
      </c>
      <c r="M71" s="79" t="s">
        <v>116</v>
      </c>
      <c r="N71" s="99">
        <f t="shared" si="4"/>
        <v>6.9930069930069934</v>
      </c>
      <c r="O71" s="99">
        <f t="shared" si="5"/>
        <v>7.6128330614464375</v>
      </c>
      <c r="P71" s="99"/>
      <c r="Q71" s="71" t="s">
        <v>115</v>
      </c>
      <c r="R71" s="79" t="s">
        <v>116</v>
      </c>
      <c r="S71" s="99">
        <v>7.6128330614464375</v>
      </c>
      <c r="T71" s="99">
        <v>6.9930069930069934</v>
      </c>
      <c r="U71" s="99">
        <f t="shared" si="6"/>
        <v>-0.6198260684394441</v>
      </c>
      <c r="V71" s="56">
        <f t="shared" si="7"/>
        <v>-8.1418581418581271E-2</v>
      </c>
    </row>
    <row r="72" spans="1:22">
      <c r="A72" s="71" t="s">
        <v>117</v>
      </c>
      <c r="B72" s="72" t="s">
        <v>76</v>
      </c>
      <c r="C72" s="73">
        <v>26.6</v>
      </c>
      <c r="D72" s="94">
        <v>15.4</v>
      </c>
      <c r="F72" s="98">
        <v>7374</v>
      </c>
      <c r="G72" s="17" t="s">
        <v>251</v>
      </c>
      <c r="I72" s="98">
        <v>7901</v>
      </c>
      <c r="J72" s="98" t="s">
        <v>251</v>
      </c>
      <c r="L72" s="71" t="s">
        <v>117</v>
      </c>
      <c r="M72" s="72" t="s">
        <v>76</v>
      </c>
      <c r="N72" s="99">
        <f t="shared" si="4"/>
        <v>36.072687822077569</v>
      </c>
      <c r="O72" s="99">
        <f t="shared" si="5"/>
        <v>19.491203645108214</v>
      </c>
      <c r="P72" s="99"/>
      <c r="Q72" s="71" t="s">
        <v>117</v>
      </c>
      <c r="R72" s="72" t="s">
        <v>76</v>
      </c>
      <c r="S72" s="99">
        <v>19.491203645108214</v>
      </c>
      <c r="T72" s="99">
        <v>36.072687822077569</v>
      </c>
      <c r="U72" s="99">
        <f t="shared" si="6"/>
        <v>16.581484176969354</v>
      </c>
      <c r="V72" s="56">
        <f t="shared" si="7"/>
        <v>0.85071627585866794</v>
      </c>
    </row>
    <row r="73" spans="1:22">
      <c r="A73" s="71" t="s">
        <v>118</v>
      </c>
      <c r="B73" s="79" t="s">
        <v>94</v>
      </c>
      <c r="C73" s="73">
        <v>14.2</v>
      </c>
      <c r="D73" s="94">
        <v>10.6</v>
      </c>
      <c r="F73" s="98">
        <v>3366</v>
      </c>
      <c r="G73" s="17" t="s">
        <v>252</v>
      </c>
      <c r="I73" s="98">
        <v>3301</v>
      </c>
      <c r="J73" s="98" t="s">
        <v>252</v>
      </c>
      <c r="L73" s="71" t="s">
        <v>118</v>
      </c>
      <c r="M73" s="79" t="s">
        <v>94</v>
      </c>
      <c r="N73" s="99">
        <f>(C73/F73)*10000</f>
        <v>42.186571598336307</v>
      </c>
      <c r="O73" s="99">
        <f t="shared" si="5"/>
        <v>32.111481369282039</v>
      </c>
      <c r="P73" s="99"/>
      <c r="Q73" s="71" t="s">
        <v>118</v>
      </c>
      <c r="R73" s="79" t="s">
        <v>94</v>
      </c>
      <c r="S73" s="99">
        <v>32.111481369282039</v>
      </c>
      <c r="T73" s="99">
        <v>42.186571598336307</v>
      </c>
      <c r="U73" s="99">
        <f t="shared" si="6"/>
        <v>10.075090229054268</v>
      </c>
      <c r="V73" s="56">
        <f t="shared" si="7"/>
        <v>0.31375351741611451</v>
      </c>
    </row>
    <row r="74" spans="1:22">
      <c r="A74" s="71" t="s">
        <v>119</v>
      </c>
      <c r="B74" s="79" t="s">
        <v>120</v>
      </c>
      <c r="C74" s="73">
        <v>3.4</v>
      </c>
      <c r="D74" s="94">
        <v>3.2</v>
      </c>
      <c r="F74" s="98">
        <v>5835</v>
      </c>
      <c r="G74" s="17" t="s">
        <v>253</v>
      </c>
      <c r="I74" s="98">
        <v>5849</v>
      </c>
      <c r="J74" s="98" t="s">
        <v>253</v>
      </c>
      <c r="L74" s="71" t="s">
        <v>119</v>
      </c>
      <c r="M74" s="79" t="s">
        <v>120</v>
      </c>
      <c r="N74" s="99">
        <f t="shared" si="4"/>
        <v>5.8269065981148245</v>
      </c>
      <c r="O74" s="99">
        <f t="shared" si="5"/>
        <v>5.4710206872969742</v>
      </c>
      <c r="P74" s="99"/>
      <c r="Q74" s="71" t="s">
        <v>119</v>
      </c>
      <c r="R74" s="79" t="s">
        <v>120</v>
      </c>
      <c r="S74" s="99">
        <v>5.4710206872969742</v>
      </c>
      <c r="T74" s="99">
        <v>5.8269065981148245</v>
      </c>
      <c r="U74" s="99">
        <f t="shared" si="6"/>
        <v>0.35588591081785026</v>
      </c>
      <c r="V74" s="56">
        <f t="shared" si="7"/>
        <v>6.5049271636675191E-2</v>
      </c>
    </row>
    <row r="75" spans="1:22">
      <c r="A75" s="74" t="s">
        <v>121</v>
      </c>
      <c r="B75" s="79" t="s">
        <v>122</v>
      </c>
      <c r="C75" s="73">
        <v>9.8000000000000007</v>
      </c>
      <c r="D75" s="94">
        <v>9.1999999999999993</v>
      </c>
      <c r="F75" s="98">
        <v>47319</v>
      </c>
      <c r="G75" s="17" t="s">
        <v>254</v>
      </c>
      <c r="I75" s="98">
        <v>43226</v>
      </c>
      <c r="J75" s="98" t="s">
        <v>254</v>
      </c>
      <c r="L75" s="74" t="s">
        <v>121</v>
      </c>
      <c r="M75" s="79" t="s">
        <v>122</v>
      </c>
      <c r="N75" s="99">
        <f t="shared" si="4"/>
        <v>2.0710496840592576</v>
      </c>
      <c r="O75" s="99">
        <f t="shared" si="5"/>
        <v>2.1283486790357653</v>
      </c>
      <c r="P75" s="99"/>
      <c r="Q75" s="74" t="s">
        <v>121</v>
      </c>
      <c r="R75" s="79" t="s">
        <v>122</v>
      </c>
      <c r="S75" s="99">
        <v>2.1283486790357653</v>
      </c>
      <c r="T75" s="99">
        <v>2.0710496840592576</v>
      </c>
      <c r="U75" s="99">
        <f t="shared" si="6"/>
        <v>-5.72989949765077E-2</v>
      </c>
      <c r="V75" s="56">
        <f t="shared" si="7"/>
        <v>-2.6921808226679587E-2</v>
      </c>
    </row>
    <row r="76" spans="1:22">
      <c r="A76" s="71" t="s">
        <v>123</v>
      </c>
      <c r="B76" s="72" t="s">
        <v>124</v>
      </c>
      <c r="C76" s="73">
        <v>6</v>
      </c>
      <c r="D76" s="94">
        <v>4</v>
      </c>
      <c r="F76" s="98">
        <v>2448</v>
      </c>
      <c r="G76" s="17" t="s">
        <v>255</v>
      </c>
      <c r="I76" s="98">
        <v>2462</v>
      </c>
      <c r="J76" s="98" t="s">
        <v>255</v>
      </c>
      <c r="L76" s="71" t="s">
        <v>123</v>
      </c>
      <c r="M76" s="72" t="s">
        <v>124</v>
      </c>
      <c r="N76" s="99">
        <f t="shared" si="4"/>
        <v>24.509803921568626</v>
      </c>
      <c r="O76" s="99">
        <f t="shared" si="5"/>
        <v>16.246953696181965</v>
      </c>
      <c r="P76" s="99"/>
      <c r="Q76" s="71" t="s">
        <v>123</v>
      </c>
      <c r="R76" s="72" t="s">
        <v>124</v>
      </c>
      <c r="S76" s="99">
        <v>16.246953696181965</v>
      </c>
      <c r="T76" s="99">
        <v>24.509803921568626</v>
      </c>
      <c r="U76" s="99">
        <f t="shared" si="6"/>
        <v>8.2628502253866607</v>
      </c>
      <c r="V76" s="56">
        <f t="shared" si="7"/>
        <v>0.50857843137254899</v>
      </c>
    </row>
    <row r="77" spans="1:22">
      <c r="A77" s="80" t="s">
        <v>125</v>
      </c>
      <c r="B77" s="81" t="s">
        <v>126</v>
      </c>
      <c r="C77" s="73">
        <v>0.8</v>
      </c>
      <c r="D77" s="94">
        <v>2.4</v>
      </c>
      <c r="F77" s="98">
        <v>2393</v>
      </c>
      <c r="G77" s="17" t="s">
        <v>256</v>
      </c>
      <c r="I77" s="98">
        <v>1925</v>
      </c>
      <c r="J77" s="98" t="s">
        <v>256</v>
      </c>
      <c r="L77" s="80" t="s">
        <v>125</v>
      </c>
      <c r="M77" s="81" t="s">
        <v>126</v>
      </c>
      <c r="N77" s="99">
        <f t="shared" si="4"/>
        <v>3.3430839949853741</v>
      </c>
      <c r="O77" s="99">
        <f t="shared" si="5"/>
        <v>12.467532467532466</v>
      </c>
      <c r="P77" s="99"/>
      <c r="Q77" s="80" t="s">
        <v>125</v>
      </c>
      <c r="R77" s="81" t="s">
        <v>126</v>
      </c>
      <c r="S77" s="99">
        <v>12.467532467532466</v>
      </c>
      <c r="T77" s="99">
        <v>3.3430839949853741</v>
      </c>
      <c r="U77" s="99">
        <f t="shared" si="6"/>
        <v>-9.1244484725470922</v>
      </c>
      <c r="V77" s="56">
        <f t="shared" si="7"/>
        <v>-0.73185680456888147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5" operator="containsText" id="{823B2B2A-5B4D-4601-971C-0006BDB8A5C5}">
            <xm:f>NOT(ISERROR(SEARCH($E$78,F1)))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6" operator="containsText" id="{F4A1E086-0C43-49BD-B3B4-ACAD7242CA35}">
            <xm:f>NOT(ISERROR(SEARCH($E$77,F1)))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7" operator="containsText" id="{3759B061-FB46-4F6D-968A-65108DBBA123}">
            <xm:f>NOT(ISERROR(SEARCH($E$76,F1)))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8" operator="containsText" id="{BE71C215-216A-4164-B421-0171F8AC64D3}">
            <xm:f>NOT(ISERROR(SEARCH($E$75,F1)))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9" operator="containsText" id="{35F8833D-FD9F-466E-8E93-5633762DE686}">
            <xm:f>NOT(ISERROR(SEARCH($E$74,F1)))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0" operator="containsText" id="{6CCD2CF7-2E88-493F-BA0C-55D1AB71874C}">
            <xm:f>NOT(ISERROR(SEARCH($E$72,F1)))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1" operator="containsText" id="{B41FDE4D-2C24-425E-BCB3-F17D282B53E5}">
            <xm:f>NOT(ISERROR(SEARCH($E$71,F1)))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2" operator="containsText" id="{B6EA627D-71E7-4CE1-B075-B1F3F6A64348}">
            <xm:f>NOT(ISERROR(SEARCH($E$70,F1)))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3" operator="containsText" id="{5233F557-AA64-42F2-AAF1-CFE7DFFFF7ED}">
            <xm:f>NOT(ISERROR(SEARCH($E$68,F1)))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4" operator="containsText" id="{20932C36-30DE-4353-8F04-7BDA16548E34}">
            <xm:f>NOT(ISERROR(SEARCH($E$67,F1)))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5" operator="containsText" id="{131136BE-FA63-4E7D-8942-3CB650B21960}">
            <xm:f>NOT(ISERROR(SEARCH($E$66,F1)))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6" operator="containsText" id="{CD9285BB-CC65-4956-B8A3-CB1143B10D4C}">
            <xm:f>NOT(ISERROR(SEARCH($E$65,F1)))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7" operator="containsText" id="{3F38B145-AB7F-4E84-B0D7-1AC86B58B9DE}">
            <xm:f>NOT(ISERROR(SEARCH($E$64,F1)))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8" operator="containsText" id="{2A29C2C9-FC0E-49FA-97BD-34FBDB84E68C}">
            <xm:f>NOT(ISERROR(SEARCH($E$63,F1)))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9" operator="containsText" id="{413C6775-8E2E-47D0-AEA8-C96D453CA055}">
            <xm:f>NOT(ISERROR(SEARCH($E$62,F1)))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0" operator="containsText" id="{DB8BD2D4-BC21-4C59-BE45-82A4802552DC}">
            <xm:f>NOT(ISERROR(SEARCH($E$61,F1)))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1" operator="containsText" id="{F1B60B7E-7775-4D20-AB7C-151C2308446C}">
            <xm:f>NOT(ISERROR(SEARCH($E$60,F1)))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2" operator="containsText" id="{92CC9237-0604-4EF5-8D28-854CB815C9B5}">
            <xm:f>NOT(ISERROR(SEARCH($E$59,F1)))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3" operator="containsText" id="{D44D077A-C3AE-4E99-BC8F-35CF876C5192}">
            <xm:f>NOT(ISERROR(SEARCH($E$58,F1)))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4" operator="containsText" id="{CA3D6C3D-6EF9-481F-80FD-37E016D4C3D9}">
            <xm:f>NOT(ISERROR(SEARCH($E$57,F1)))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5" operator="containsText" id="{0A977AA1-ABB7-4DAA-83C7-1A832A1626B1}">
            <xm:f>NOT(ISERROR(SEARCH($E$56,F1)))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6" operator="containsText" id="{F28056D3-9CE0-4EB2-B1A2-C5727E02BD9C}">
            <xm:f>NOT(ISERROR(SEARCH($E$55,F1)))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7" operator="containsText" id="{215456CA-F685-41DA-977B-4C3792026829}">
            <xm:f>NOT(ISERROR(SEARCH($E$54,F1)))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8" operator="containsText" id="{978D12CC-83A2-48A7-9D1D-139EAC427975}">
            <xm:f>NOT(ISERROR(SEARCH($E$53,F1)))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9" operator="containsText" id="{8D953DC0-8EE7-4E98-B032-3CF0C87E08C1}">
            <xm:f>NOT(ISERROR(SEARCH($E$52,F1)))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0" operator="containsText" id="{ADA172CB-62A5-44BE-8648-AE2747E52513}">
            <xm:f>NOT(ISERROR(SEARCH($E$51,F1)))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1" operator="containsText" id="{C278E240-0B5C-4AE3-A204-A7F2EB3E2F11}">
            <xm:f>NOT(ISERROR(SEARCH($E$50,F1)))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2" operator="containsText" id="{21C13CA5-AC52-4EC0-BD51-82E37DFCCEE9}">
            <xm:f>NOT(ISERROR(SEARCH($E$49,F1)))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3" operator="containsText" id="{6B1C2702-1FB1-4017-B56B-6868C0307E13}">
            <xm:f>NOT(ISERROR(SEARCH($E$48,F1)))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4" operator="containsText" id="{137B6005-D0F0-4F32-B1BB-EDB5975904A9}">
            <xm:f>NOT(ISERROR(SEARCH($E$47,F1)))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5" operator="containsText" id="{824A0B0E-A681-492B-82A3-968BEE2B3683}">
            <xm:f>NOT(ISERROR(SEARCH($E$46,F1)))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6" operator="containsText" id="{AD34520C-18EF-4BC2-833A-95996A9EEF7F}">
            <xm:f>NOT(ISERROR(SEARCH($E$45,F1)))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7" operator="containsText" id="{A1CEB4F8-BE59-412E-BD87-C90889B152A4}">
            <xm:f>NOT(ISERROR(SEARCH($E$44,F1)))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8" operator="containsText" id="{F78F054C-5AAC-49CE-BAA4-64FF9321C058}">
            <xm:f>NOT(ISERROR(SEARCH($E$43,F1)))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9" operator="containsText" id="{426CAF19-33A7-482E-A6D8-3406DFA7842E}">
            <xm:f>NOT(ISERROR(SEARCH($E$42,F1)))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0" operator="containsText" id="{A60D3C9B-049A-45A5-9981-14CE5F1118B8}">
            <xm:f>NOT(ISERROR(SEARCH($E$41,F1)))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1" operator="containsText" id="{53640845-6E8E-4DB5-AFC8-99C4B0E4170D}">
            <xm:f>NOT(ISERROR(SEARCH($E$40,F1)))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2" operator="containsText" id="{7C7DC5F1-ACCC-46FF-8FCB-2A0AB6110C30}">
            <xm:f>NOT(ISERROR(SEARCH($E$39,F1)))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3" operator="containsText" id="{852F7698-DCD8-41AD-9B55-FFD7E798C72A}">
            <xm:f>NOT(ISERROR(SEARCH($E$38,F1)))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4" operator="containsText" id="{C58B85F5-3997-4350-9BCB-2BF4D181FF39}">
            <xm:f>NOT(ISERROR(SEARCH($E$37,F1)))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5" operator="containsText" id="{997667E4-237E-47CD-9AC4-F5DC49067E8F}">
            <xm:f>NOT(ISERROR(SEARCH($E$36,F1)))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6" operator="containsText" id="{9D4FFF15-84E5-4DE6-B7DC-90128B173A4C}">
            <xm:f>NOT(ISERROR(SEARCH($E$35,F1)))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7" operator="containsText" id="{8796FE05-2A88-44F6-B9CF-B7767AA4787F}">
            <xm:f>NOT(ISERROR(SEARCH($E$34,F1)))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8" operator="containsText" id="{F82F0767-6EA1-4853-AB8C-440F09F564AF}">
            <xm:f>NOT(ISERROR(SEARCH($E$33,F1)))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9" operator="containsText" id="{FC27D228-F9B1-4837-A6F4-A64BDC586B45}">
            <xm:f>NOT(ISERROR(SEARCH($E$32,F1)))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0" operator="containsText" id="{EFF27662-9F6C-4CB0-81DD-50E0355C287C}">
            <xm:f>NOT(ISERROR(SEARCH($E$31,F1)))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1" operator="containsText" id="{9D2C2B89-62DA-410B-A096-192A5F115EC3}">
            <xm:f>NOT(ISERROR(SEARCH($E$30,F1)))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2" operator="containsText" id="{8E9DE965-5D04-4D52-8506-EDD0529AEC90}">
            <xm:f>NOT(ISERROR(SEARCH($E$29,F1)))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3" operator="containsText" id="{A7328857-0BC3-414E-894D-E66AF64BA3F2}">
            <xm:f>NOT(ISERROR(SEARCH($E$28,F1)))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4" operator="containsText" id="{577C4E9A-7B94-4C92-A424-2964AD1FA106}">
            <xm:f>NOT(ISERROR(SEARCH($E$27,F1)))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5" operator="containsText" id="{B8BDD352-9776-44E0-BB4B-B20F64A00FB4}">
            <xm:f>NOT(ISERROR(SEARCH($E$26,F1)))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6" operator="containsText" id="{E334CB4F-0712-4C70-8E37-FEE275AE5E92}">
            <xm:f>NOT(ISERROR(SEARCH($E$25,F1)))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7" operator="containsText" id="{7411AA77-BE4C-4BC5-97FF-C0A000106F43}">
            <xm:f>NOT(ISERROR(SEARCH($E$24,F1)))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8" operator="containsText" id="{B51C6093-1268-4CB7-BF4F-D864DCB4387E}">
            <xm:f>NOT(ISERROR(SEARCH($E$23,F1)))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9" operator="containsText" id="{3640A259-D0BD-4C91-AEC4-A425960A4D19}">
            <xm:f>NOT(ISERROR(SEARCH($E$22,F1)))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0" operator="containsText" id="{0C064938-0D06-432D-840B-73A5CDEDCB65}">
            <xm:f>NOT(ISERROR(SEARCH($E$21,F1)))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1" operator="containsText" id="{084A4C24-61E8-46F2-A130-A83BB7485BD5}">
            <xm:f>NOT(ISERROR(SEARCH($E$20,F1)))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2" operator="containsText" id="{987650FB-D62D-44B5-B24A-8144BF2D426C}">
            <xm:f>NOT(ISERROR(SEARCH($E$19,F1)))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3" operator="containsText" id="{49C48880-3FE6-4D9D-85A4-FA3ECAA70465}">
            <xm:f>NOT(ISERROR(SEARCH($E$18,F1)))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4" operator="containsText" id="{80D1D160-F42C-4AB5-96E4-A679AF9B0CC6}">
            <xm:f>NOT(ISERROR(SEARCH($E$17,F1)))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5" operator="containsText" id="{8BDF044F-EE32-4FD8-9707-E0A893C99506}">
            <xm:f>NOT(ISERROR(SEARCH($E$16,F1)))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6" operator="containsText" id="{053EB5BF-4448-43A8-A96A-BC31EDE9CB6E}">
            <xm:f>NOT(ISERROR(SEARCH($E$15,F1)))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7" operator="containsText" id="{96AF64D5-28B5-433E-B919-98917E088047}">
            <xm:f>NOT(ISERROR(SEARCH($E$14,F1)))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8" operator="containsText" id="{B48B3AF9-3E4E-4043-8670-36FD88BB5314}">
            <xm:f>NOT(ISERROR(SEARCH($E$13,F1)))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9" operator="containsText" id="{0187DF06-1D19-43BB-A0DB-4ED85F4AA3F3}">
            <xm:f>NOT(ISERROR(SEARCH($E$12,F1)))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0" operator="containsText" id="{3B76EE89-5766-420D-952D-EFC6652EC2A2}">
            <xm:f>NOT(ISERROR(SEARCH($E$11,F1)))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1" operator="containsText" id="{F723A5E1-4981-4181-A710-2B8C4A9EF90D}">
            <xm:f>NOT(ISERROR(SEARCH($E$10,F1)))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2" operator="containsText" id="{078A5AC7-B0E9-42AE-A56F-7F4E9301B1BD}">
            <xm:f>NOT(ISERROR(SEARCH($E$9,F1)))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3" operator="containsText" id="{BC2C45ED-EA5F-43F5-8978-9655A212699E}">
            <xm:f>NOT(ISERROR(SEARCH($E$8,F1)))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4" operator="containsText" id="{8F4ACDF4-5491-4069-943B-A258E35AA204}">
            <xm:f>NOT(ISERROR(SEARCH($E$7,F1)))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5" operator="containsText" id="{9D711164-B897-4C15-B2EE-ACF29FBEBAA1}">
            <xm:f>NOT(ISERROR(SEARCH($E$6,F1)))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6" operator="containsText" id="{79F9C0CB-28D8-489D-AD5C-4DA0F0ECBBB3}">
            <xm:f>NOT(ISERROR(SEARCH($E$5,F1)))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7" operator="containsText" id="{9C1A42D3-7860-4BA3-96E1-D42FAC7EFA05}">
            <xm:f>NOT(ISERROR(SEARCH($E$4,F1)))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8" operator="containsText" id="{BD2AA666-A095-4042-948E-A1D72B93248C}">
            <xm:f>NOT(ISERROR(SEARCH($E$3,F1)))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F43:G46 F20:G41 F17:G18 F15:G15 F1:G13 I2:J18 F48:G59 I20:J59 I61:J77 F61:G1048576</xm:sqref>
        </x14:conditionalFormatting>
        <x14:conditionalFormatting xmlns:xm="http://schemas.microsoft.com/office/excel/2006/main">
          <x14:cfRule type="containsText" priority="741" operator="containsText" id="{F378DCFF-70C3-43D6-8E80-DDD5EDB7C537}">
            <xm:f>NOT(ISERROR(SEARCH($E$78,F47)))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2" operator="containsText" id="{8463DF51-B478-481C-8177-98D2E2FA12B4}">
            <xm:f>NOT(ISERROR(SEARCH($E$77,F47)))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3" operator="containsText" id="{A26ACBE5-8E89-4DBE-A57E-B06BDEE37A64}">
            <xm:f>NOT(ISERROR(SEARCH($E$76,F47)))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4" operator="containsText" id="{D83082C0-BECB-41F3-97AA-65E541E07EB2}">
            <xm:f>NOT(ISERROR(SEARCH($E$75,F47)))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5" operator="containsText" id="{E60FCC39-5908-4D83-A69C-C8BDF67244BA}">
            <xm:f>NOT(ISERROR(SEARCH($E$74,F47)))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6" operator="containsText" id="{D7999402-3DB5-4215-B94E-5F4C371C1278}">
            <xm:f>NOT(ISERROR(SEARCH($E$72,F47)))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7" operator="containsText" id="{4A7EB664-9BF7-43DD-98DB-A82F5859CE26}">
            <xm:f>NOT(ISERROR(SEARCH($E$71,F47)))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8" operator="containsText" id="{40C5C294-F1C4-406A-88DC-4FC2F640911F}">
            <xm:f>NOT(ISERROR(SEARCH($E$70,F47)))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9" operator="containsText" id="{11AA9DD9-FD30-4E9A-A57B-A4AF6A4F61D5}">
            <xm:f>NOT(ISERROR(SEARCH($E$68,F47)))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0" operator="containsText" id="{9468AE63-AEC1-49DC-95C1-AD765E3560E7}">
            <xm:f>NOT(ISERROR(SEARCH($E$67,F47)))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1" operator="containsText" id="{82052580-D84D-4AB3-9FD0-CB0FC23B8C0C}">
            <xm:f>NOT(ISERROR(SEARCH($E$66,F47)))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2" operator="containsText" id="{36DDEB82-DC04-440C-A2BF-C41D53240699}">
            <xm:f>NOT(ISERROR(SEARCH($E$65,F47)))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3" operator="containsText" id="{1E2D9F39-10C9-4E16-995C-191B1FE469C7}">
            <xm:f>NOT(ISERROR(SEARCH($E$64,F47)))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4" operator="containsText" id="{C05507F8-4963-4B92-ABD5-B79B429853DF}">
            <xm:f>NOT(ISERROR(SEARCH($E$63,F47)))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5" operator="containsText" id="{A6B87CAA-1770-482F-AD8D-9DC4118D6E21}">
            <xm:f>NOT(ISERROR(SEARCH($E$62,F47)))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6" operator="containsText" id="{3C1DCE39-E5CB-4E7E-8B82-FCD8470BB781}">
            <xm:f>NOT(ISERROR(SEARCH($E$61,F47)))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7" operator="containsText" id="{76244BC5-F2DF-49AB-B09E-D825985881FB}">
            <xm:f>NOT(ISERROR(SEARCH($E$60,F47)))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8" operator="containsText" id="{24AA727F-AAF6-4DA2-9D0A-9172E7885D2E}">
            <xm:f>NOT(ISERROR(SEARCH($E$59,F47)))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9" operator="containsText" id="{8E89BB8E-75E3-43F5-B9AF-334E90EB8B2A}">
            <xm:f>NOT(ISERROR(SEARCH($E$58,F47)))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0" operator="containsText" id="{36D6E979-8ED0-45D6-A3AE-A7A7A762DA12}">
            <xm:f>NOT(ISERROR(SEARCH($E$57,F47)))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1" operator="containsText" id="{5284FF28-05F2-4CE0-B81E-F9BAD6E92341}">
            <xm:f>NOT(ISERROR(SEARCH($E$56,F47)))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2" operator="containsText" id="{BD6BC642-C23F-4DAA-885D-4EDBDFC76917}">
            <xm:f>NOT(ISERROR(SEARCH($E$55,F47)))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3" operator="containsText" id="{0724F639-4F5F-4096-9FE9-5B93BED5DDE2}">
            <xm:f>NOT(ISERROR(SEARCH($E$54,F47)))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4" operator="containsText" id="{D4FF73B1-94E1-4539-8F8D-08EDEE1FD84B}">
            <xm:f>NOT(ISERROR(SEARCH($E$53,F47)))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5" operator="containsText" id="{4E811463-3108-4185-B79D-F96A50200295}">
            <xm:f>NOT(ISERROR(SEARCH($E$52,F47)))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6" operator="containsText" id="{9AA03B26-F617-444F-BB19-7C57153EC132}">
            <xm:f>NOT(ISERROR(SEARCH($E$51,F47)))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7" operator="containsText" id="{FD2208CE-02EA-403D-B135-BCD61EC9C6F5}">
            <xm:f>NOT(ISERROR(SEARCH($E$50,F47)))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8" operator="containsText" id="{36BF8036-E401-4683-AF4B-493AB42F9459}">
            <xm:f>NOT(ISERROR(SEARCH($E$49,F47)))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9" operator="containsText" id="{9713916F-D922-4187-9B17-DB0F8BA82580}">
            <xm:f>NOT(ISERROR(SEARCH($E$48,F47)))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0" operator="containsText" id="{CC6F6024-DD47-4364-ADB9-A9DE0A39D1A2}">
            <xm:f>NOT(ISERROR(SEARCH($E$47,F47)))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1" operator="containsText" id="{7CBE2AFB-5F39-4E7E-B6A6-2851C342DCE0}">
            <xm:f>NOT(ISERROR(SEARCH($E$46,F47)))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2" operator="containsText" id="{B08F9A65-2AE9-4841-BA18-30538A9E3E17}">
            <xm:f>NOT(ISERROR(SEARCH($E$45,F47)))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3" operator="containsText" id="{0F9573A2-8156-4B08-9091-72B1D01DA3A7}">
            <xm:f>NOT(ISERROR(SEARCH($E$44,F47)))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4" operator="containsText" id="{344A0A48-A921-4FD2-A498-D4DA7B02353B}">
            <xm:f>NOT(ISERROR(SEARCH($E$43,F47)))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5" operator="containsText" id="{21EDE084-8AC2-4965-9E06-A9FB82825575}">
            <xm:f>NOT(ISERROR(SEARCH($E$42,F47)))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6" operator="containsText" id="{79E39BCA-3B54-4A0A-8C32-17BA01DC9D84}">
            <xm:f>NOT(ISERROR(SEARCH($E$41,F47)))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7" operator="containsText" id="{506016B0-18C4-4141-997D-079922FBBEF9}">
            <xm:f>NOT(ISERROR(SEARCH($E$40,F47)))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8" operator="containsText" id="{0494C681-3A2D-48CC-B87E-C13F32B1E69C}">
            <xm:f>NOT(ISERROR(SEARCH($E$39,F47)))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9" operator="containsText" id="{128D4D77-A806-4D17-9054-07195C508197}">
            <xm:f>NOT(ISERROR(SEARCH($E$38,F47)))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0" operator="containsText" id="{57A5BD23-E070-48E5-B389-E8B71298B934}">
            <xm:f>NOT(ISERROR(SEARCH($E$37,F47)))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1" operator="containsText" id="{FA56E613-73C8-4265-9201-1F78113505EC}">
            <xm:f>NOT(ISERROR(SEARCH($E$36,F47)))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2" operator="containsText" id="{28AEFB19-A487-4105-A631-332B48FE7F88}">
            <xm:f>NOT(ISERROR(SEARCH($E$35,F47)))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3" operator="containsText" id="{43D7BE61-666D-46AF-8585-AFF1941E5051}">
            <xm:f>NOT(ISERROR(SEARCH($E$34,F47)))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4" operator="containsText" id="{B395BC81-AF66-4EFA-B59B-BA92762A76CD}">
            <xm:f>NOT(ISERROR(SEARCH($E$33,F47)))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5" operator="containsText" id="{AD98C6D6-5BD8-4F37-A817-A1472B2AC774}">
            <xm:f>NOT(ISERROR(SEARCH($E$32,F47)))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6" operator="containsText" id="{6A7EEC1A-BAF7-4881-A0AD-C62597633796}">
            <xm:f>NOT(ISERROR(SEARCH($E$31,F47)))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7" operator="containsText" id="{C11EF65D-55B7-40C9-B0AA-350AA447E143}">
            <xm:f>NOT(ISERROR(SEARCH($E$30,F47)))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8" operator="containsText" id="{D2DA2013-1CA8-423E-B929-D97894A68F5D}">
            <xm:f>NOT(ISERROR(SEARCH($E$29,F47)))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9" operator="containsText" id="{E8BA4087-33BC-4ACC-A328-ACC33F2CB260}">
            <xm:f>NOT(ISERROR(SEARCH($E$28,F47)))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0" operator="containsText" id="{1D355B13-E981-4F54-A838-7A88DC207E55}">
            <xm:f>NOT(ISERROR(SEARCH($E$27,F47)))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1" operator="containsText" id="{F0DBB5CE-9E5B-42FF-88AF-91C5EBC6C341}">
            <xm:f>NOT(ISERROR(SEARCH($E$26,F47)))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2" operator="containsText" id="{8E650CDD-DC2B-4BFB-8E20-DB43D8ABCC3C}">
            <xm:f>NOT(ISERROR(SEARCH($E$25,F47)))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3" operator="containsText" id="{2C9AED9F-4EAE-4238-8156-D4C4E0AE1DEB}">
            <xm:f>NOT(ISERROR(SEARCH($E$24,F47)))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4" operator="containsText" id="{33F78799-ECB9-46F6-9C30-73239C7F91AB}">
            <xm:f>NOT(ISERROR(SEARCH($E$23,F47)))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5" operator="containsText" id="{C833F0B3-EE17-4964-9419-254B5065828A}">
            <xm:f>NOT(ISERROR(SEARCH($E$22,F47)))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6" operator="containsText" id="{5C3B1366-8A84-4057-A06F-CDFC7A930EF6}">
            <xm:f>NOT(ISERROR(SEARCH($E$21,F47)))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7" operator="containsText" id="{B2B218A8-BD41-4EB2-929D-5CC07987588C}">
            <xm:f>NOT(ISERROR(SEARCH($E$20,F47)))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8" operator="containsText" id="{71EA2600-0464-418B-93A1-822CC7CEEDF3}">
            <xm:f>NOT(ISERROR(SEARCH($E$19,F47)))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9" operator="containsText" id="{3AA9710B-C36A-4ED7-B38B-14130340153F}">
            <xm:f>NOT(ISERROR(SEARCH($E$18,F47)))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0" operator="containsText" id="{35516002-8695-4080-BA5B-2004AAEF5C70}">
            <xm:f>NOT(ISERROR(SEARCH($E$17,F47)))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1" operator="containsText" id="{5F43A347-3393-4DBD-B9F1-AA217416AF41}">
            <xm:f>NOT(ISERROR(SEARCH($E$16,F47)))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2" operator="containsText" id="{7AEC00AF-F11C-42A4-A47E-F213A60F784C}">
            <xm:f>NOT(ISERROR(SEARCH($E$15,F47)))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3" operator="containsText" id="{D7B689E7-A6BA-4B4C-B049-90BBE1215B3B}">
            <xm:f>NOT(ISERROR(SEARCH($E$14,F47)))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4" operator="containsText" id="{045E9F8A-855E-4DCA-8ABB-F54800E373E3}">
            <xm:f>NOT(ISERROR(SEARCH($E$13,F47)))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5" operator="containsText" id="{A637B0A5-7711-423A-9C30-E67811B19B4B}">
            <xm:f>NOT(ISERROR(SEARCH($E$12,F47)))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6" operator="containsText" id="{6044240C-5452-4E5C-BD63-987AAA30EE23}">
            <xm:f>NOT(ISERROR(SEARCH($E$11,F47)))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7" operator="containsText" id="{426C0C40-DB8D-4DB9-A73B-E43FE6BFBE57}">
            <xm:f>NOT(ISERROR(SEARCH($E$10,F47)))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8" operator="containsText" id="{5D410BA9-0892-43D5-955D-4BBECEC5D78E}">
            <xm:f>NOT(ISERROR(SEARCH($E$9,F47)))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9" operator="containsText" id="{38CFFFEE-345A-4D12-854F-4F83F9E79AC9}">
            <xm:f>NOT(ISERROR(SEARCH($E$8,F47)))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0" operator="containsText" id="{7C313AE0-1A08-4921-A7B4-761219303FDA}">
            <xm:f>NOT(ISERROR(SEARCH($E$7,F47)))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1" operator="containsText" id="{45DAD173-03E0-4E6D-B97D-06976737382C}">
            <xm:f>NOT(ISERROR(SEARCH($E$6,F47)))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2" operator="containsText" id="{AD7D2092-678F-45EA-A4E3-F041F24BC7F0}">
            <xm:f>NOT(ISERROR(SEARCH($E$5,F47)))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3" operator="containsText" id="{1F90CFA4-735F-43F0-8A44-B135DD0B9A0F}">
            <xm:f>NOT(ISERROR(SEARCH($E$4,F47)))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4" operator="containsText" id="{5404A142-0E69-4C4B-9FC6-DBC9AB5ED08E}">
            <xm:f>NOT(ISERROR(SEARCH($E$3,F47)))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667" operator="containsText" id="{C5C0A2B1-DC12-4974-8724-18BC45E08274}">
            <xm:f>NOT(ISERROR(SEARCH($E$78,F42)))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8" operator="containsText" id="{B0C8EF04-C301-46F2-A458-DCCB256A3D19}">
            <xm:f>NOT(ISERROR(SEARCH($E$77,F42)))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9" operator="containsText" id="{A50985FB-82E6-4191-92ED-E9301F185842}">
            <xm:f>NOT(ISERROR(SEARCH($E$76,F42)))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0" operator="containsText" id="{E045664F-2743-4CE5-BA96-CA51D9F838D9}">
            <xm:f>NOT(ISERROR(SEARCH($E$75,F42)))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1" operator="containsText" id="{CA514AD8-82A9-4D66-9A19-B3CA4EAFEC90}">
            <xm:f>NOT(ISERROR(SEARCH($E$74,F42)))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2" operator="containsText" id="{4D481BAB-27B0-4E73-8365-CC337D2749CB}">
            <xm:f>NOT(ISERROR(SEARCH($E$72,F42)))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3" operator="containsText" id="{E0154B9E-3732-43E2-BEDD-79AC7796F806}">
            <xm:f>NOT(ISERROR(SEARCH($E$71,F42)))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4" operator="containsText" id="{24A20FAE-8E1B-43B7-8F41-327A058BF864}">
            <xm:f>NOT(ISERROR(SEARCH($E$70,F42)))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5" operator="containsText" id="{0D6FADDA-9AE3-4A1D-AC23-B397A3E4DF55}">
            <xm:f>NOT(ISERROR(SEARCH($E$68,F42)))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6" operator="containsText" id="{DA412D9C-BE98-4EA2-9D17-3041DE90C567}">
            <xm:f>NOT(ISERROR(SEARCH($E$67,F42)))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7" operator="containsText" id="{3E4AD47E-7C5A-444D-9E0A-9DABA1E0A5EB}">
            <xm:f>NOT(ISERROR(SEARCH($E$66,F42)))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8" operator="containsText" id="{1E222DCD-329A-4611-9968-C384FEE0C22F}">
            <xm:f>NOT(ISERROR(SEARCH($E$65,F42)))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9" operator="containsText" id="{C6E4B28E-7E2F-41A0-9E6E-C1288A0D4736}">
            <xm:f>NOT(ISERROR(SEARCH($E$64,F42)))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0" operator="containsText" id="{A8D8565F-4022-4A2A-BB2C-13B2D42D9A58}">
            <xm:f>NOT(ISERROR(SEARCH($E$63,F42)))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1" operator="containsText" id="{DB993E87-7292-4FA2-8AAC-F6148F1A44A7}">
            <xm:f>NOT(ISERROR(SEARCH($E$62,F42)))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2" operator="containsText" id="{FA3E4E55-E245-4332-ADF3-37ECD5FA5500}">
            <xm:f>NOT(ISERROR(SEARCH($E$61,F42)))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3" operator="containsText" id="{9A751176-B796-435B-B3A6-1E1DD3F257C7}">
            <xm:f>NOT(ISERROR(SEARCH($E$60,F42)))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4" operator="containsText" id="{6DEE8314-6CE1-4C38-8846-DD4696E035F6}">
            <xm:f>NOT(ISERROR(SEARCH($E$59,F42)))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5" operator="containsText" id="{527EB94C-A2B5-483D-88DF-BA05D9D7C065}">
            <xm:f>NOT(ISERROR(SEARCH($E$58,F42)))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6" operator="containsText" id="{BFF7121F-0933-472A-986C-4CB49481A741}">
            <xm:f>NOT(ISERROR(SEARCH($E$57,F42)))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7" operator="containsText" id="{0DEFD6D6-6885-48CF-9861-71C330AC4C0B}">
            <xm:f>NOT(ISERROR(SEARCH($E$56,F42)))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8" operator="containsText" id="{15C1D563-7FC8-458F-BCFE-3EB9C119EC0A}">
            <xm:f>NOT(ISERROR(SEARCH($E$55,F42)))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9" operator="containsText" id="{6487DBE6-2818-4A51-8CCB-AC53C8D9B905}">
            <xm:f>NOT(ISERROR(SEARCH($E$54,F42)))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0" operator="containsText" id="{9B318242-6039-402A-AC11-9853252E8F4B}">
            <xm:f>NOT(ISERROR(SEARCH($E$53,F42)))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1" operator="containsText" id="{AB62BB27-E4B3-4948-BEF6-916088C285F0}">
            <xm:f>NOT(ISERROR(SEARCH($E$52,F42)))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2" operator="containsText" id="{F9D4BBE7-355D-474B-92C6-5753F73FDEA1}">
            <xm:f>NOT(ISERROR(SEARCH($E$51,F42)))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3" operator="containsText" id="{65868FAA-DCFA-47B7-B389-984AE5377E73}">
            <xm:f>NOT(ISERROR(SEARCH($E$50,F42)))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4" operator="containsText" id="{29A85AD2-0636-4990-B189-96E49B8BCCEF}">
            <xm:f>NOT(ISERROR(SEARCH($E$49,F42)))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5" operator="containsText" id="{4630AFDC-3A74-455A-BEA1-F68B71590A4B}">
            <xm:f>NOT(ISERROR(SEARCH($E$48,F42)))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6" operator="containsText" id="{82286772-31BB-41D6-B84F-72B5ACC44122}">
            <xm:f>NOT(ISERROR(SEARCH($E$47,F42)))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7" operator="containsText" id="{E5F80E11-A75A-49A2-818F-372B1F117260}">
            <xm:f>NOT(ISERROR(SEARCH($E$46,F42)))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8" operator="containsText" id="{233EE5C3-58A8-460A-B33C-AF9B786C80D0}">
            <xm:f>NOT(ISERROR(SEARCH($E$45,F42)))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9" operator="containsText" id="{92BF7D56-1F1E-4594-907F-B3DE8833D698}">
            <xm:f>NOT(ISERROR(SEARCH($E$44,F42)))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0" operator="containsText" id="{2E592F0B-17BF-405E-8A67-19B5D7128AA4}">
            <xm:f>NOT(ISERROR(SEARCH($E$43,F42)))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1" operator="containsText" id="{C069F87F-72FF-4950-B964-CFB27233EAB9}">
            <xm:f>NOT(ISERROR(SEARCH($E$42,F42)))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2" operator="containsText" id="{E0FBAEB5-AEF8-4EC7-A521-AF7B2998A3F7}">
            <xm:f>NOT(ISERROR(SEARCH($E$41,F42)))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3" operator="containsText" id="{59B0A648-503B-4D43-88EB-A3397ACDC224}">
            <xm:f>NOT(ISERROR(SEARCH($E$40,F42)))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4" operator="containsText" id="{60133F82-8ADA-40C2-9AB5-043213817B38}">
            <xm:f>NOT(ISERROR(SEARCH($E$39,F42)))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5" operator="containsText" id="{F30D3783-41D4-4B9A-B0C6-CA6F90C09100}">
            <xm:f>NOT(ISERROR(SEARCH($E$38,F42)))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6" operator="containsText" id="{9C05D589-8BF8-4D96-9B13-3AF13EF1846A}">
            <xm:f>NOT(ISERROR(SEARCH($E$37,F42)))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7" operator="containsText" id="{34F6CCFB-65AC-41B3-B540-8C4174815F6A}">
            <xm:f>NOT(ISERROR(SEARCH($E$36,F42)))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8" operator="containsText" id="{99F91E5D-9266-4532-9965-ED757A830408}">
            <xm:f>NOT(ISERROR(SEARCH($E$35,F42)))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9" operator="containsText" id="{45C65C0B-C0A2-4845-A022-A405652DB9BE}">
            <xm:f>NOT(ISERROR(SEARCH($E$34,F42)))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0" operator="containsText" id="{F9F3E6F3-C7A9-482A-BB0F-BBA6DD8003CB}">
            <xm:f>NOT(ISERROR(SEARCH($E$33,F42)))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1" operator="containsText" id="{84EDE49E-54F2-456D-A88E-CAF114D9B99B}">
            <xm:f>NOT(ISERROR(SEARCH($E$32,F42)))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2" operator="containsText" id="{D0EC48BA-DCCA-412C-8639-CA77558CD0F2}">
            <xm:f>NOT(ISERROR(SEARCH($E$31,F42)))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3" operator="containsText" id="{1D6F8CF2-BE55-4DA5-AE55-DD998603767E}">
            <xm:f>NOT(ISERROR(SEARCH($E$30,F42)))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4" operator="containsText" id="{8B8F2CA4-617D-4377-BED2-999805480169}">
            <xm:f>NOT(ISERROR(SEARCH($E$29,F42)))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5" operator="containsText" id="{712D8711-BBEB-4DC2-93A1-45E84872B8F0}">
            <xm:f>NOT(ISERROR(SEARCH($E$28,F42)))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6" operator="containsText" id="{CFE58FA6-CD38-41E9-ACFC-2D6947E45997}">
            <xm:f>NOT(ISERROR(SEARCH($E$27,F42)))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7" operator="containsText" id="{0A49A579-AFA6-4064-9694-81BE5AB65CB5}">
            <xm:f>NOT(ISERROR(SEARCH($E$26,F42)))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8" operator="containsText" id="{8878C3C7-76C4-4A32-8685-3ABD722FB9D0}">
            <xm:f>NOT(ISERROR(SEARCH($E$25,F42)))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9" operator="containsText" id="{B5E66E2A-D93C-4966-8630-12C3D1964BED}">
            <xm:f>NOT(ISERROR(SEARCH($E$24,F42)))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0" operator="containsText" id="{B8E7764F-262B-4D27-BBD4-EB0F1090B417}">
            <xm:f>NOT(ISERROR(SEARCH($E$23,F42)))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1" operator="containsText" id="{42F66D6A-45E0-48F4-A908-4E8FEFC5D14B}">
            <xm:f>NOT(ISERROR(SEARCH($E$22,F42)))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2" operator="containsText" id="{F403EFF5-3375-4AD6-A70B-3021BF4AA711}">
            <xm:f>NOT(ISERROR(SEARCH($E$21,F42)))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3" operator="containsText" id="{F91AB09F-1588-47AE-8F7B-99E2A1E27791}">
            <xm:f>NOT(ISERROR(SEARCH($E$20,F42)))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4" operator="containsText" id="{D3CFD02D-FC96-4812-80E4-699985F0AA97}">
            <xm:f>NOT(ISERROR(SEARCH($E$19,F42)))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5" operator="containsText" id="{D4E2E29A-0DA7-446D-9556-27462D3DAF8B}">
            <xm:f>NOT(ISERROR(SEARCH($E$18,F42)))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6" operator="containsText" id="{E1330D3B-2B86-496E-92D0-F4065B6500C0}">
            <xm:f>NOT(ISERROR(SEARCH($E$17,F42)))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7" operator="containsText" id="{EFEF4CC9-68C3-4C18-8EAA-99A3C93A8DA9}">
            <xm:f>NOT(ISERROR(SEARCH($E$16,F42)))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8" operator="containsText" id="{F6FC4B42-048A-4F90-A008-ED495A96382D}">
            <xm:f>NOT(ISERROR(SEARCH($E$15,F42)))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9" operator="containsText" id="{72658603-0741-4796-A093-D5390BB8AA32}">
            <xm:f>NOT(ISERROR(SEARCH($E$14,F42)))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0" operator="containsText" id="{10BCA3C4-BE6E-4E06-998F-A436C719D14B}">
            <xm:f>NOT(ISERROR(SEARCH($E$13,F42)))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1" operator="containsText" id="{5AD234AE-5AC0-4E80-8B99-C1F88A3D9EAC}">
            <xm:f>NOT(ISERROR(SEARCH($E$12,F42)))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2" operator="containsText" id="{29E9D8E6-9F73-4AD0-9621-0546B5EBACE1}">
            <xm:f>NOT(ISERROR(SEARCH($E$11,F42)))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3" operator="containsText" id="{1D1F5B77-AA11-4879-9A4A-FE2BB2EEE8A8}">
            <xm:f>NOT(ISERROR(SEARCH($E$10,F42)))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4" operator="containsText" id="{7E264B1A-14F6-4660-A3C9-3EDCBB3FB54F}">
            <xm:f>NOT(ISERROR(SEARCH($E$9,F42)))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5" operator="containsText" id="{FCE2498A-7477-43A2-BC97-2E855F6982A3}">
            <xm:f>NOT(ISERROR(SEARCH($E$8,F42)))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6" operator="containsText" id="{3C2A94AC-FF30-4B8E-99EF-54ACAACD9954}">
            <xm:f>NOT(ISERROR(SEARCH($E$7,F42)))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7" operator="containsText" id="{3DF55E7B-24A0-4DA3-BE1B-39B17BF52E95}">
            <xm:f>NOT(ISERROR(SEARCH($E$6,F42)))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8" operator="containsText" id="{98C944AF-59E3-4660-BB8A-BE591CB682F6}">
            <xm:f>NOT(ISERROR(SEARCH($E$5,F42)))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9" operator="containsText" id="{71A4B5D5-AF1B-4ADE-A845-A59656CA17E3}">
            <xm:f>NOT(ISERROR(SEARCH($E$4,F42)))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0" operator="containsText" id="{4C66079D-9177-4194-A795-4DAA6AC2A663}">
            <xm:f>NOT(ISERROR(SEARCH($E$3,F42)))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containsText" priority="593" operator="containsText" id="{E5FBA7FD-2DCB-46CE-8662-679ABC08A44C}">
            <xm:f>NOT(ISERROR(SEARCH($E$78,F19)))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4" operator="containsText" id="{D9F90B74-1A96-4A6F-907F-D6094A7E9459}">
            <xm:f>NOT(ISERROR(SEARCH($E$77,F19)))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5" operator="containsText" id="{1FC58C6C-7E7A-40AB-B283-FA92CD29A0AC}">
            <xm:f>NOT(ISERROR(SEARCH($E$76,F19)))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6" operator="containsText" id="{4B3C61D4-BEF2-4F34-8D57-9E4D0541FDD8}">
            <xm:f>NOT(ISERROR(SEARCH($E$75,F19)))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7" operator="containsText" id="{8DA6E81D-407B-45EC-9FC5-921F0638013E}">
            <xm:f>NOT(ISERROR(SEARCH($E$74,F19)))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8" operator="containsText" id="{CB705D2C-A5BC-4428-9259-1FEAE8C8E802}">
            <xm:f>NOT(ISERROR(SEARCH($E$72,F19)))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9" operator="containsText" id="{B42C786C-E2E4-4B5C-B549-82FBC8799203}">
            <xm:f>NOT(ISERROR(SEARCH($E$71,F19)))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0" operator="containsText" id="{EA0E2E61-374C-4A90-A794-AE0CECC4903E}">
            <xm:f>NOT(ISERROR(SEARCH($E$70,F19)))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1" operator="containsText" id="{3D7124C3-C013-4CC1-A5DD-D3264695DCAF}">
            <xm:f>NOT(ISERROR(SEARCH($E$68,F19)))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2" operator="containsText" id="{B383B978-3DCE-4719-BD08-95A90833D6C8}">
            <xm:f>NOT(ISERROR(SEARCH($E$67,F19)))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3" operator="containsText" id="{20040A85-7D8A-4290-BB7F-5DBD2270BBF6}">
            <xm:f>NOT(ISERROR(SEARCH($E$66,F19)))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4" operator="containsText" id="{66635DE8-DDFE-4B88-8888-813C9F457F74}">
            <xm:f>NOT(ISERROR(SEARCH($E$65,F19)))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5" operator="containsText" id="{B0C061B2-EE7B-411F-8383-990E47181030}">
            <xm:f>NOT(ISERROR(SEARCH($E$64,F19)))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6" operator="containsText" id="{953DA2B7-231F-4C2D-B47F-30F2171D48A7}">
            <xm:f>NOT(ISERROR(SEARCH($E$63,F19)))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7" operator="containsText" id="{E15C3963-942C-4F5C-93A5-1BA83EE4F1BF}">
            <xm:f>NOT(ISERROR(SEARCH($E$62,F19)))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8" operator="containsText" id="{5DEA5C09-88F6-46C4-A4C6-AD0E9C7C2E80}">
            <xm:f>NOT(ISERROR(SEARCH($E$61,F19)))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9" operator="containsText" id="{AFEE8694-6852-47BF-9CD4-A28F1BC9969B}">
            <xm:f>NOT(ISERROR(SEARCH($E$60,F19)))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0" operator="containsText" id="{3B47DCD9-7C4E-4E7D-A8C5-39F93AFC453F}">
            <xm:f>NOT(ISERROR(SEARCH($E$59,F19)))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1" operator="containsText" id="{5BF9D0A1-AA74-4463-B58B-54A055200405}">
            <xm:f>NOT(ISERROR(SEARCH($E$58,F19)))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2" operator="containsText" id="{486B890C-3C69-43E4-B60F-4B2BFF2DB74F}">
            <xm:f>NOT(ISERROR(SEARCH($E$57,F19)))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3" operator="containsText" id="{BF951E8A-E78D-4459-A24D-7F0DA049E86E}">
            <xm:f>NOT(ISERROR(SEARCH($E$56,F19)))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4" operator="containsText" id="{537CB897-B68C-426C-9B5A-4778EE64C0EE}">
            <xm:f>NOT(ISERROR(SEARCH($E$55,F19)))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5" operator="containsText" id="{7F997906-5B65-4556-9DC5-28375C7550CE}">
            <xm:f>NOT(ISERROR(SEARCH($E$54,F19)))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6" operator="containsText" id="{08CE605A-1B45-4FD6-BE4F-146BB525ED6E}">
            <xm:f>NOT(ISERROR(SEARCH($E$53,F19)))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7" operator="containsText" id="{71D97A6D-E7CD-4637-8391-00CE58253CA4}">
            <xm:f>NOT(ISERROR(SEARCH($E$52,F19)))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8" operator="containsText" id="{C5907C52-C7D1-4935-96EF-2267F7B4CE39}">
            <xm:f>NOT(ISERROR(SEARCH($E$51,F19)))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9" operator="containsText" id="{B2613C22-3ABC-4AA0-950D-AAEE60B78825}">
            <xm:f>NOT(ISERROR(SEARCH($E$50,F19)))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0" operator="containsText" id="{7DEF92FB-E305-4469-B5FA-1A27FE830307}">
            <xm:f>NOT(ISERROR(SEARCH($E$49,F19)))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1" operator="containsText" id="{012F6CF6-B7FC-42E7-BD0F-23972311E39C}">
            <xm:f>NOT(ISERROR(SEARCH($E$48,F19)))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2" operator="containsText" id="{728146D5-C6B7-4710-95D8-0FC9586A3670}">
            <xm:f>NOT(ISERROR(SEARCH($E$47,F19)))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3" operator="containsText" id="{89187941-0860-4B44-AC47-EB7259953CCD}">
            <xm:f>NOT(ISERROR(SEARCH($E$46,F19)))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4" operator="containsText" id="{B9074023-6751-4CA9-B4DC-8264EF2AF7F5}">
            <xm:f>NOT(ISERROR(SEARCH($E$45,F19)))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5" operator="containsText" id="{F6DAAEE0-32CD-4296-B71C-73F4CCD73D24}">
            <xm:f>NOT(ISERROR(SEARCH($E$44,F19)))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6" operator="containsText" id="{C01F81E6-4A97-49AA-8505-6759DBEC6D12}">
            <xm:f>NOT(ISERROR(SEARCH($E$43,F19)))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7" operator="containsText" id="{CA0E799E-439D-4BBF-901E-5B8BCF6C738F}">
            <xm:f>NOT(ISERROR(SEARCH($E$42,F19)))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8" operator="containsText" id="{1BC66872-E338-4408-A075-D5CFB37813BD}">
            <xm:f>NOT(ISERROR(SEARCH($E$41,F19)))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9" operator="containsText" id="{0DA48059-5375-4A93-8580-DEC4EBFDB9AF}">
            <xm:f>NOT(ISERROR(SEARCH($E$40,F19)))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0" operator="containsText" id="{7052C99B-5439-447A-9FCA-10D94401C1D5}">
            <xm:f>NOT(ISERROR(SEARCH($E$39,F19)))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1" operator="containsText" id="{7CC274E7-10A0-4A2B-AA3D-E45EBCE8A700}">
            <xm:f>NOT(ISERROR(SEARCH($E$38,F19)))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2" operator="containsText" id="{A47F4D60-0F88-4731-B483-E0DCE5A0DB74}">
            <xm:f>NOT(ISERROR(SEARCH($E$37,F19)))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3" operator="containsText" id="{4492CADA-6485-4528-BB44-7A138419DFF1}">
            <xm:f>NOT(ISERROR(SEARCH($E$36,F19)))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4" operator="containsText" id="{12081808-8444-4523-B316-A3E70ACC0345}">
            <xm:f>NOT(ISERROR(SEARCH($E$35,F19)))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5" operator="containsText" id="{BA49AE96-058E-4AA8-9555-90A6A8746611}">
            <xm:f>NOT(ISERROR(SEARCH($E$34,F19)))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6" operator="containsText" id="{1DBC3AC8-8594-4FF0-960A-FB04274E9866}">
            <xm:f>NOT(ISERROR(SEARCH($E$33,F19)))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7" operator="containsText" id="{614F35A2-239E-45A8-9D6A-FE166E956AF0}">
            <xm:f>NOT(ISERROR(SEARCH($E$32,F19)))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8" operator="containsText" id="{8D6CECE2-37AA-4B09-88AA-12BC45A0441E}">
            <xm:f>NOT(ISERROR(SEARCH($E$31,F19)))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9" operator="containsText" id="{DCFCC2D4-C085-4021-B049-64504A500644}">
            <xm:f>NOT(ISERROR(SEARCH($E$30,F19)))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0" operator="containsText" id="{6DE50AE5-8FE7-4999-A0CF-8B0B7FB5376C}">
            <xm:f>NOT(ISERROR(SEARCH($E$29,F19)))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1" operator="containsText" id="{6DF4CA5B-1D38-4A26-B1B0-9BD259FD0EF2}">
            <xm:f>NOT(ISERROR(SEARCH($E$28,F19)))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2" operator="containsText" id="{4545BAD8-8F72-445C-B460-567B34B01ABD}">
            <xm:f>NOT(ISERROR(SEARCH($E$27,F19)))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3" operator="containsText" id="{C37FBBD1-6002-4CB6-9522-5E4F3700C3BB}">
            <xm:f>NOT(ISERROR(SEARCH($E$26,F19)))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4" operator="containsText" id="{463F3F66-4388-45DB-846B-FB1C00248AE1}">
            <xm:f>NOT(ISERROR(SEARCH($E$25,F19)))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5" operator="containsText" id="{B1A99BDA-56D8-438D-941D-3E2030090E40}">
            <xm:f>NOT(ISERROR(SEARCH($E$24,F19)))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6" operator="containsText" id="{F95D2AC5-0AF4-4BE6-B935-1F84B519CBD2}">
            <xm:f>NOT(ISERROR(SEARCH($E$23,F19)))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7" operator="containsText" id="{DC984685-D04B-4C2A-B797-D3F80254B8DE}">
            <xm:f>NOT(ISERROR(SEARCH($E$22,F19)))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8" operator="containsText" id="{5DAAF8BD-D7E9-41F4-ACD3-52190A253283}">
            <xm:f>NOT(ISERROR(SEARCH($E$21,F19)))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9" operator="containsText" id="{04FCF6FC-16B0-4AE4-9601-9616EB1729F2}">
            <xm:f>NOT(ISERROR(SEARCH($E$20,F19)))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0" operator="containsText" id="{D2043897-A688-4815-B3C9-05CD8FF7C905}">
            <xm:f>NOT(ISERROR(SEARCH($E$19,F19)))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1" operator="containsText" id="{55AC910F-769F-4AE7-A861-85556D9A948C}">
            <xm:f>NOT(ISERROR(SEARCH($E$18,F19)))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2" operator="containsText" id="{C2237674-2A34-4A45-8986-4F9579D4B065}">
            <xm:f>NOT(ISERROR(SEARCH($E$17,F19)))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3" operator="containsText" id="{AA584D3D-1656-48F9-ABE8-DF0203EF1C3C}">
            <xm:f>NOT(ISERROR(SEARCH($E$16,F19)))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4" operator="containsText" id="{D9B39E2C-3B0F-425F-A485-C6100C3123AC}">
            <xm:f>NOT(ISERROR(SEARCH($E$15,F19)))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5" operator="containsText" id="{320BFB07-400E-4A1D-BB1C-F3A36039CE0A}">
            <xm:f>NOT(ISERROR(SEARCH($E$14,F19)))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6" operator="containsText" id="{2D0A25D3-084E-4A06-B459-43A548617D9D}">
            <xm:f>NOT(ISERROR(SEARCH($E$13,F19)))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7" operator="containsText" id="{A5F33168-A603-4AB9-B0F6-25C5591CA4D4}">
            <xm:f>NOT(ISERROR(SEARCH($E$12,F19)))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8" operator="containsText" id="{85566A46-2508-473E-9761-3CBC24FB30B8}">
            <xm:f>NOT(ISERROR(SEARCH($E$11,F19)))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9" operator="containsText" id="{0E84627B-CAEA-4B6C-BD35-9D3EB73B179D}">
            <xm:f>NOT(ISERROR(SEARCH($E$10,F19)))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0" operator="containsText" id="{C2D7E146-0AD6-49E0-B490-4D251A6A9077}">
            <xm:f>NOT(ISERROR(SEARCH($E$9,F19)))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1" operator="containsText" id="{19644527-0B5E-4FE6-95C1-D4572E338576}">
            <xm:f>NOT(ISERROR(SEARCH($E$8,F19)))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2" operator="containsText" id="{E8FD76D9-9980-4971-A539-1775B9C234BC}">
            <xm:f>NOT(ISERROR(SEARCH($E$7,F19)))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3" operator="containsText" id="{F990F73C-9E9D-43E3-97A4-81764877CD8C}">
            <xm:f>NOT(ISERROR(SEARCH($E$6,F19)))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4" operator="containsText" id="{F5E27D99-582C-4108-9E17-069B29706F02}">
            <xm:f>NOT(ISERROR(SEARCH($E$5,F19)))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5" operator="containsText" id="{0B84F595-D4D1-4BAF-AE0C-D5736B5B4EC0}">
            <xm:f>NOT(ISERROR(SEARCH($E$4,F19)))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6" operator="containsText" id="{C374516A-DC36-43E3-B613-3CE6E5C187FE}">
            <xm:f>NOT(ISERROR(SEARCH($E$3,F19)))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F19:G19</xm:sqref>
        </x14:conditionalFormatting>
        <x14:conditionalFormatting xmlns:xm="http://schemas.microsoft.com/office/excel/2006/main">
          <x14:cfRule type="containsText" priority="519" operator="containsText" id="{1E57EA3B-6C4E-41F3-9F7F-B12AB1E0C7BE}">
            <xm:f>NOT(ISERROR(SEARCH($E$78,F16)))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0" operator="containsText" id="{4D50AA67-6392-468B-95ED-3E2FEEBBE3F5}">
            <xm:f>NOT(ISERROR(SEARCH($E$77,F16)))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1" operator="containsText" id="{CA9C6777-ECB4-488D-9B27-9B056677C41D}">
            <xm:f>NOT(ISERROR(SEARCH($E$76,F16)))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2" operator="containsText" id="{0DD811CF-FEE6-4F70-8EE2-DB436C3A5FFB}">
            <xm:f>NOT(ISERROR(SEARCH($E$75,F16)))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3" operator="containsText" id="{6A1729F7-66FA-4BB2-B495-72B7820F5DDB}">
            <xm:f>NOT(ISERROR(SEARCH($E$74,F16)))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4" operator="containsText" id="{27964D55-03C9-493A-8ABB-81C0161B924D}">
            <xm:f>NOT(ISERROR(SEARCH($E$72,F16)))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5" operator="containsText" id="{4A0BD5A9-B77E-459F-AA95-A97C04AE641E}">
            <xm:f>NOT(ISERROR(SEARCH($E$71,F16)))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6" operator="containsText" id="{F9F4B879-9F04-4365-AC18-D070DF121400}">
            <xm:f>NOT(ISERROR(SEARCH($E$70,F16)))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7" operator="containsText" id="{DB3ACB69-1C98-418F-B59A-57E5C759DEE8}">
            <xm:f>NOT(ISERROR(SEARCH($E$68,F16)))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8" operator="containsText" id="{5BCE11BB-AACF-406A-BE3E-83D9E16F3E01}">
            <xm:f>NOT(ISERROR(SEARCH($E$67,F16)))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9" operator="containsText" id="{12DD6612-9EA7-490C-B878-B96AA6C2E7F0}">
            <xm:f>NOT(ISERROR(SEARCH($E$66,F16)))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0" operator="containsText" id="{ACAD2060-6A72-4C27-A1C8-39FEEAC775A8}">
            <xm:f>NOT(ISERROR(SEARCH($E$65,F16)))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1" operator="containsText" id="{626DC081-7942-405B-8F76-7FFF425D90D1}">
            <xm:f>NOT(ISERROR(SEARCH($E$64,F16)))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2" operator="containsText" id="{C5D9545B-B671-4A76-85E5-F5261D2EEF1B}">
            <xm:f>NOT(ISERROR(SEARCH($E$63,F16)))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3" operator="containsText" id="{7A76588B-7A5A-4E63-A623-FE4CB68612B6}">
            <xm:f>NOT(ISERROR(SEARCH($E$62,F16)))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4" operator="containsText" id="{D628A231-DAAA-4420-8858-D19C20F02BE3}">
            <xm:f>NOT(ISERROR(SEARCH($E$61,F16)))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5" operator="containsText" id="{853C78C7-EE5B-46B4-BC65-B97CD3CFFAB6}">
            <xm:f>NOT(ISERROR(SEARCH($E$60,F16)))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6" operator="containsText" id="{14E04FEE-D635-4450-8E56-5CFBE9AEB1DC}">
            <xm:f>NOT(ISERROR(SEARCH($E$59,F16)))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7" operator="containsText" id="{58C167EE-DA8E-420F-BF64-C1220CDC9FB5}">
            <xm:f>NOT(ISERROR(SEARCH($E$58,F16)))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8" operator="containsText" id="{B9D4343D-7FAD-4A57-B60E-9D4EC71E979B}">
            <xm:f>NOT(ISERROR(SEARCH($E$57,F16)))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9" operator="containsText" id="{7E21D51F-12D7-4774-89DD-499AB9BFF9C3}">
            <xm:f>NOT(ISERROR(SEARCH($E$56,F16)))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0" operator="containsText" id="{6A1CE44C-2CB9-49DF-B9D3-FC8D131195A9}">
            <xm:f>NOT(ISERROR(SEARCH($E$55,F16)))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1" operator="containsText" id="{E978D227-2A3F-47DC-80C2-1367F33D12AC}">
            <xm:f>NOT(ISERROR(SEARCH($E$54,F16)))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2" operator="containsText" id="{B3B0A9EA-B0E1-459B-AF2B-A3622935830E}">
            <xm:f>NOT(ISERROR(SEARCH($E$53,F16)))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3" operator="containsText" id="{ACBD12E4-EF31-4AFE-B01F-21ADD49A56C9}">
            <xm:f>NOT(ISERROR(SEARCH($E$52,F16)))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4" operator="containsText" id="{BAC8B36D-5D24-49B0-9235-6141E0D83878}">
            <xm:f>NOT(ISERROR(SEARCH($E$51,F16)))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5" operator="containsText" id="{F899D7FA-B118-4335-8DA2-3CFBECE4226B}">
            <xm:f>NOT(ISERROR(SEARCH($E$50,F16)))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6" operator="containsText" id="{3B172FB5-D0AC-4D71-8FFF-279C6E95864A}">
            <xm:f>NOT(ISERROR(SEARCH($E$49,F16)))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7" operator="containsText" id="{EDDABAC7-51AA-4B45-9E30-0A6B2F8BDF73}">
            <xm:f>NOT(ISERROR(SEARCH($E$48,F16)))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8" operator="containsText" id="{92F54A58-82CF-4390-9335-761E94D3B2E8}">
            <xm:f>NOT(ISERROR(SEARCH($E$47,F16)))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9" operator="containsText" id="{470360EF-A9C3-4339-8C7B-F0AAB4D43775}">
            <xm:f>NOT(ISERROR(SEARCH($E$46,F16)))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0" operator="containsText" id="{73922B97-C777-4E30-9FBF-959781452E5A}">
            <xm:f>NOT(ISERROR(SEARCH($E$45,F16)))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1" operator="containsText" id="{502C0A3F-34FF-4B65-A214-D95908A998AA}">
            <xm:f>NOT(ISERROR(SEARCH($E$44,F16)))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2" operator="containsText" id="{FAF0C9D3-39B4-47E4-963E-5BE6FD73CF2B}">
            <xm:f>NOT(ISERROR(SEARCH($E$43,F16)))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3" operator="containsText" id="{20288AB6-1B96-48B9-9A26-3E776B2AAC1C}">
            <xm:f>NOT(ISERROR(SEARCH($E$42,F16)))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4" operator="containsText" id="{658A156F-D298-40BE-98CA-95696838F63B}">
            <xm:f>NOT(ISERROR(SEARCH($E$41,F16)))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5" operator="containsText" id="{D6FFD835-9D99-4B35-BB4E-63A9C5AD0D39}">
            <xm:f>NOT(ISERROR(SEARCH($E$40,F16)))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6" operator="containsText" id="{3F0CF152-D2DE-4C34-B44B-C7FF542AFB7D}">
            <xm:f>NOT(ISERROR(SEARCH($E$39,F16)))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7" operator="containsText" id="{9F804D05-ADF8-4F9C-8631-049183219F24}">
            <xm:f>NOT(ISERROR(SEARCH($E$38,F16)))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8" operator="containsText" id="{CF179714-EAC5-408C-9651-A5BA93F4681E}">
            <xm:f>NOT(ISERROR(SEARCH($E$37,F16)))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9" operator="containsText" id="{50BF508C-57BF-4E0D-9F1B-D151AE1C72BB}">
            <xm:f>NOT(ISERROR(SEARCH($E$36,F16)))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0" operator="containsText" id="{E118CDD8-B703-40F5-835A-39E84D6CDAAB}">
            <xm:f>NOT(ISERROR(SEARCH($E$35,F16)))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1" operator="containsText" id="{B2A48801-F390-4A49-A399-C01A05A9B36C}">
            <xm:f>NOT(ISERROR(SEARCH($E$34,F16)))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2" operator="containsText" id="{C4B21B17-7190-4B4E-A611-F07C658D8994}">
            <xm:f>NOT(ISERROR(SEARCH($E$33,F16)))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3" operator="containsText" id="{E733662D-20F1-4D32-9FFC-CDCE6C5CDD32}">
            <xm:f>NOT(ISERROR(SEARCH($E$32,F16)))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4" operator="containsText" id="{8243F2C4-B4DE-4AF8-B29B-7AD202103889}">
            <xm:f>NOT(ISERROR(SEARCH($E$31,F16)))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5" operator="containsText" id="{563A48ED-957C-487F-9F97-BE86A8D5E05F}">
            <xm:f>NOT(ISERROR(SEARCH($E$30,F16)))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6" operator="containsText" id="{F5DECE50-7718-4A02-8D8A-ED2D2132C07F}">
            <xm:f>NOT(ISERROR(SEARCH($E$29,F16)))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7" operator="containsText" id="{CBC1BEA1-14AD-4E40-80A0-C309CE4DBCF9}">
            <xm:f>NOT(ISERROR(SEARCH($E$28,F16)))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8" operator="containsText" id="{9CACF96B-1C88-47A8-A387-57EC090C514D}">
            <xm:f>NOT(ISERROR(SEARCH($E$27,F16)))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9" operator="containsText" id="{CFB22092-F3E1-4C4D-84A1-611846E03DDE}">
            <xm:f>NOT(ISERROR(SEARCH($E$26,F16)))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0" operator="containsText" id="{41592937-91C4-4B12-B628-33390925D9CA}">
            <xm:f>NOT(ISERROR(SEARCH($E$25,F16)))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1" operator="containsText" id="{557F84E7-09C2-4741-91FA-8D485388AC3D}">
            <xm:f>NOT(ISERROR(SEARCH($E$24,F16)))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2" operator="containsText" id="{ECC71013-8056-4B8D-9887-4360682273B4}">
            <xm:f>NOT(ISERROR(SEARCH($E$23,F16)))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3" operator="containsText" id="{A80E0A76-B2DA-4477-A7BF-DC8239D9D5BC}">
            <xm:f>NOT(ISERROR(SEARCH($E$22,F16)))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4" operator="containsText" id="{0442A996-BD0F-4FF5-A5C6-D585E9E42A06}">
            <xm:f>NOT(ISERROR(SEARCH($E$21,F16)))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5" operator="containsText" id="{2768446D-68D6-4E68-B9BE-7C21D634FA93}">
            <xm:f>NOT(ISERROR(SEARCH($E$20,F16)))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6" operator="containsText" id="{AF17F77F-F378-4D26-BAC4-2F07F3AB9AD0}">
            <xm:f>NOT(ISERROR(SEARCH($E$19,F16)))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7" operator="containsText" id="{E3182C55-8DA2-4BDC-91C0-89259B5956F9}">
            <xm:f>NOT(ISERROR(SEARCH($E$18,F16)))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8" operator="containsText" id="{DD276AC0-2884-412B-A776-05B6D62DF68D}">
            <xm:f>NOT(ISERROR(SEARCH($E$17,F16)))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9" operator="containsText" id="{C98CEB2E-ACF5-482C-B43E-A269AF574E5F}">
            <xm:f>NOT(ISERROR(SEARCH($E$16,F16)))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0" operator="containsText" id="{057F4491-4D26-4584-A3A9-4F3006095420}">
            <xm:f>NOT(ISERROR(SEARCH($E$15,F16)))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1" operator="containsText" id="{409A439A-B8BF-450B-B4C6-D7E50CED7308}">
            <xm:f>NOT(ISERROR(SEARCH($E$14,F16)))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2" operator="containsText" id="{79EAA096-AA89-47B4-80C9-EF3917A6C404}">
            <xm:f>NOT(ISERROR(SEARCH($E$13,F16)))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3" operator="containsText" id="{EBAE1CB6-8881-4DDC-8936-39ECE501F78F}">
            <xm:f>NOT(ISERROR(SEARCH($E$12,F16)))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4" operator="containsText" id="{467C133C-4F39-4E65-9236-7C407C9E099A}">
            <xm:f>NOT(ISERROR(SEARCH($E$11,F16)))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5" operator="containsText" id="{FE980184-77D2-4968-895D-7E82AEFFE4CF}">
            <xm:f>NOT(ISERROR(SEARCH($E$10,F16)))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6" operator="containsText" id="{69B1AB10-8D9F-411D-99CD-EB14D826EF63}">
            <xm:f>NOT(ISERROR(SEARCH($E$9,F16)))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7" operator="containsText" id="{987179D2-0291-4461-B6C4-45EF9EE45078}">
            <xm:f>NOT(ISERROR(SEARCH($E$8,F16)))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8" operator="containsText" id="{4AE23854-156B-4672-9D19-DCDEE916A842}">
            <xm:f>NOT(ISERROR(SEARCH($E$7,F16)))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9" operator="containsText" id="{8A7E0B58-32B4-4EA6-946F-CCA512B85A08}">
            <xm:f>NOT(ISERROR(SEARCH($E$6,F16)))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0" operator="containsText" id="{3B6C67B0-EB35-4979-9880-464A344E167E}">
            <xm:f>NOT(ISERROR(SEARCH($E$5,F16)))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1" operator="containsText" id="{A6BA96C8-775D-43A4-A6D3-12C2E0000E2F}">
            <xm:f>NOT(ISERROR(SEARCH($E$4,F16)))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2" operator="containsText" id="{0BE8410D-9C20-4038-82AA-0DCEEC2F9413}">
            <xm:f>NOT(ISERROR(SEARCH($E$3,F16)))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445" operator="containsText" id="{2ED98F0D-4865-4A0B-9348-C9D0BDE362C0}">
            <xm:f>NOT(ISERROR(SEARCH($E$78,F14)))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6" operator="containsText" id="{E84EF432-EB5E-484F-914E-A20DFAA9CC02}">
            <xm:f>NOT(ISERROR(SEARCH($E$77,F14)))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7" operator="containsText" id="{9B90E59D-50A3-4B35-8F00-F72A2520BE11}">
            <xm:f>NOT(ISERROR(SEARCH($E$76,F14)))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8" operator="containsText" id="{41B22508-92A4-4327-ABDC-F75F7FDF3140}">
            <xm:f>NOT(ISERROR(SEARCH($E$75,F14)))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9" operator="containsText" id="{138576F2-2276-49E5-A71F-D956DAA4D404}">
            <xm:f>NOT(ISERROR(SEARCH($E$74,F14)))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0" operator="containsText" id="{37CBA6E7-1827-4609-BE39-3ABFE925854B}">
            <xm:f>NOT(ISERROR(SEARCH($E$72,F14)))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1" operator="containsText" id="{FA5A2E9D-8731-4CAB-B354-43C843DFC535}">
            <xm:f>NOT(ISERROR(SEARCH($E$71,F14)))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2" operator="containsText" id="{4E851F88-78E3-40D2-B295-5A01D3EA61CE}">
            <xm:f>NOT(ISERROR(SEARCH($E$70,F14)))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3" operator="containsText" id="{FF48B590-E86B-43D4-99E6-D3AFEC9E40DB}">
            <xm:f>NOT(ISERROR(SEARCH($E$68,F14)))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4" operator="containsText" id="{FD6DAD45-11E9-4AA1-B215-D5ECC925D9C7}">
            <xm:f>NOT(ISERROR(SEARCH($E$67,F14)))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5" operator="containsText" id="{9A28CAE2-14D2-496D-8318-E932F335F365}">
            <xm:f>NOT(ISERROR(SEARCH($E$66,F14)))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6" operator="containsText" id="{524E85D8-62EC-450A-9F56-9C4C7E35385B}">
            <xm:f>NOT(ISERROR(SEARCH($E$65,F14)))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7" operator="containsText" id="{E8E0282D-0454-4AAE-BD74-49138CA6FA3A}">
            <xm:f>NOT(ISERROR(SEARCH($E$64,F14)))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8" operator="containsText" id="{C900D019-DE47-40A0-946D-8B3B009EB920}">
            <xm:f>NOT(ISERROR(SEARCH($E$63,F14)))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9" operator="containsText" id="{589A0225-C027-4EED-8F7D-C0CDC8345F3A}">
            <xm:f>NOT(ISERROR(SEARCH($E$62,F14)))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0" operator="containsText" id="{58872601-7BD9-4163-BA36-29CD276AB76A}">
            <xm:f>NOT(ISERROR(SEARCH($E$61,F14)))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1" operator="containsText" id="{79DE82E5-B0A1-48B5-9395-EEC5EA6B96A2}">
            <xm:f>NOT(ISERROR(SEARCH($E$60,F14)))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2" operator="containsText" id="{C464711C-99A2-43C8-A139-EB9CA0F0DD98}">
            <xm:f>NOT(ISERROR(SEARCH($E$59,F14)))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3" operator="containsText" id="{D6AC706E-7058-415C-BE4B-49A1BD95D56F}">
            <xm:f>NOT(ISERROR(SEARCH($E$58,F14)))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4" operator="containsText" id="{B2CEC4C9-0FAB-4F43-9F0A-CA54208813A5}">
            <xm:f>NOT(ISERROR(SEARCH($E$57,F14)))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5" operator="containsText" id="{FD0C4585-E6B6-45C0-A338-09DDD7A0F901}">
            <xm:f>NOT(ISERROR(SEARCH($E$56,F14)))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6" operator="containsText" id="{27F0BFEE-CC5B-4F87-8BD6-5C66F6CF4C48}">
            <xm:f>NOT(ISERROR(SEARCH($E$55,F14)))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7" operator="containsText" id="{5C242C60-971F-443D-BC62-B85017C08ACC}">
            <xm:f>NOT(ISERROR(SEARCH($E$54,F14)))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8" operator="containsText" id="{1EDCEECD-66AF-4AF0-9873-D107A3208649}">
            <xm:f>NOT(ISERROR(SEARCH($E$53,F14)))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9" operator="containsText" id="{AF176C9D-071A-4183-92FF-FA1AF16EF544}">
            <xm:f>NOT(ISERROR(SEARCH($E$52,F14)))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0" operator="containsText" id="{390D06C1-C0BC-4C84-8A1E-8654B5FE09F3}">
            <xm:f>NOT(ISERROR(SEARCH($E$51,F14)))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1" operator="containsText" id="{E7B6A148-407A-4053-979A-3D283289549D}">
            <xm:f>NOT(ISERROR(SEARCH($E$50,F14)))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2" operator="containsText" id="{BB769C27-0ADB-4BC6-AC54-FB20546F88FF}">
            <xm:f>NOT(ISERROR(SEARCH($E$49,F14)))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3" operator="containsText" id="{D14A4585-6547-4479-8E52-304A1B979CE3}">
            <xm:f>NOT(ISERROR(SEARCH($E$48,F14)))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4" operator="containsText" id="{000D48CE-FAE2-4E44-828E-B6FB610AB27F}">
            <xm:f>NOT(ISERROR(SEARCH($E$47,F14)))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5" operator="containsText" id="{D2375FC1-EEE7-4CE5-BDEF-843A98A10CC3}">
            <xm:f>NOT(ISERROR(SEARCH($E$46,F14)))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6" operator="containsText" id="{38C99786-66F8-4483-9EAC-22BC8C9DA745}">
            <xm:f>NOT(ISERROR(SEARCH($E$45,F14)))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7" operator="containsText" id="{AFB975FA-7874-4786-AEFE-C550F13174B6}">
            <xm:f>NOT(ISERROR(SEARCH($E$44,F14)))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8" operator="containsText" id="{58B2C0AE-FD99-4E5E-829B-97DE7C4535A2}">
            <xm:f>NOT(ISERROR(SEARCH($E$43,F14)))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9" operator="containsText" id="{4F50776D-0306-451C-859D-F8E80DBF6C58}">
            <xm:f>NOT(ISERROR(SEARCH($E$42,F14)))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0" operator="containsText" id="{A1DA581A-2B22-4E6F-A89D-4A1F3268B910}">
            <xm:f>NOT(ISERROR(SEARCH($E$41,F14)))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1" operator="containsText" id="{ADE208C8-4E85-4AFE-8B0E-FDA2B142D7AF}">
            <xm:f>NOT(ISERROR(SEARCH($E$40,F14)))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2" operator="containsText" id="{FC19A792-3CB9-442C-ADF7-6F49B8332B19}">
            <xm:f>NOT(ISERROR(SEARCH($E$39,F14)))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3" operator="containsText" id="{B7458120-DDB4-49B9-927F-C2DC5DFBAC5A}">
            <xm:f>NOT(ISERROR(SEARCH($E$38,F14)))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4" operator="containsText" id="{4222422E-AB56-4B5D-9765-019094851B8C}">
            <xm:f>NOT(ISERROR(SEARCH($E$37,F14)))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5" operator="containsText" id="{52326C43-BDF2-44DC-9A45-68BFDCA26EF5}">
            <xm:f>NOT(ISERROR(SEARCH($E$36,F14)))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6" operator="containsText" id="{65F27163-6CFD-46E4-8ADA-B52867D10609}">
            <xm:f>NOT(ISERROR(SEARCH($E$35,F14)))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7" operator="containsText" id="{C1E98E53-8821-44A0-92CB-2FB5F270A9F8}">
            <xm:f>NOT(ISERROR(SEARCH($E$34,F14)))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8" operator="containsText" id="{9F21A80E-178C-411D-97D4-0E0DC7EBD9A4}">
            <xm:f>NOT(ISERROR(SEARCH($E$33,F14)))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9" operator="containsText" id="{3286E8F3-E676-4212-90B7-DFB1181967A6}">
            <xm:f>NOT(ISERROR(SEARCH($E$32,F14)))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0" operator="containsText" id="{A6FD478E-5E66-4EBE-A7F5-7A3889E3F154}">
            <xm:f>NOT(ISERROR(SEARCH($E$31,F14)))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1" operator="containsText" id="{C812C51B-7CA8-495D-8285-7EC5292BA2AD}">
            <xm:f>NOT(ISERROR(SEARCH($E$30,F14)))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2" operator="containsText" id="{2A6631D4-3308-401F-A5D9-9593E8DFF0B4}">
            <xm:f>NOT(ISERROR(SEARCH($E$29,F14)))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3" operator="containsText" id="{DF885FFE-A410-4D39-B541-C0E034CD93FA}">
            <xm:f>NOT(ISERROR(SEARCH($E$28,F14)))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4" operator="containsText" id="{F27B1B98-6076-4299-804C-04A1E244B48E}">
            <xm:f>NOT(ISERROR(SEARCH($E$27,F14)))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5" operator="containsText" id="{9EE2225B-D002-4941-95A7-00706172FC9E}">
            <xm:f>NOT(ISERROR(SEARCH($E$26,F14)))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6" operator="containsText" id="{FAC80F1A-F551-4B81-975F-213738A6FDB7}">
            <xm:f>NOT(ISERROR(SEARCH($E$25,F14)))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7" operator="containsText" id="{528A1F61-CDF1-4919-A22A-B5217ABF84A2}">
            <xm:f>NOT(ISERROR(SEARCH($E$24,F14)))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8" operator="containsText" id="{66829066-E531-42A0-8795-0CC421BF0102}">
            <xm:f>NOT(ISERROR(SEARCH($E$23,F14)))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9" operator="containsText" id="{3BEEA333-CD60-4DC8-A27D-BDBCA09C6BE8}">
            <xm:f>NOT(ISERROR(SEARCH($E$22,F14)))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0" operator="containsText" id="{B9570DDA-53FF-4E35-85C5-4AD6216B3206}">
            <xm:f>NOT(ISERROR(SEARCH($E$21,F14)))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1" operator="containsText" id="{C492E6C6-736C-426A-8B9E-A301D6C637E1}">
            <xm:f>NOT(ISERROR(SEARCH($E$20,F14)))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2" operator="containsText" id="{E740A372-7F0F-405F-95ED-B5906DFC4FE8}">
            <xm:f>NOT(ISERROR(SEARCH($E$19,F14)))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3" operator="containsText" id="{B8DA1C5F-A296-47FE-887E-C92201B15947}">
            <xm:f>NOT(ISERROR(SEARCH($E$18,F14)))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4" operator="containsText" id="{810BFC3F-30A6-47F4-866E-F115F90A76F8}">
            <xm:f>NOT(ISERROR(SEARCH($E$17,F14)))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5" operator="containsText" id="{F7AE31CE-05AC-473F-A069-C715AF263CDB}">
            <xm:f>NOT(ISERROR(SEARCH($E$16,F14)))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6" operator="containsText" id="{71660561-782B-49AD-9168-3E7AAA8D9BB9}">
            <xm:f>NOT(ISERROR(SEARCH($E$15,F14)))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7" operator="containsText" id="{F8C7F4DC-CA90-4778-93F3-54D2E1DD3CD2}">
            <xm:f>NOT(ISERROR(SEARCH($E$14,F14)))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8" operator="containsText" id="{A22D0FE3-E175-4523-992A-A87EFF651817}">
            <xm:f>NOT(ISERROR(SEARCH($E$13,F14)))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9" operator="containsText" id="{72E2419D-F6A4-44AB-A5F5-E6418977C067}">
            <xm:f>NOT(ISERROR(SEARCH($E$12,F14)))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0" operator="containsText" id="{FFC9CAB0-282D-421C-8548-E594C4D254EF}">
            <xm:f>NOT(ISERROR(SEARCH($E$11,F14)))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1" operator="containsText" id="{642256C1-DFCD-466B-9E07-EB4C5D55B5C3}">
            <xm:f>NOT(ISERROR(SEARCH($E$10,F14)))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2" operator="containsText" id="{0C63FA6C-EFC1-425B-B5FD-FA8E1F04C1B8}">
            <xm:f>NOT(ISERROR(SEARCH($E$9,F14)))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3" operator="containsText" id="{1DB2144B-7845-4C35-A593-2A12655247FA}">
            <xm:f>NOT(ISERROR(SEARCH($E$8,F14)))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4" operator="containsText" id="{05D52BCE-D335-46DC-BDE5-35B050A33C41}">
            <xm:f>NOT(ISERROR(SEARCH($E$7,F14)))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5" operator="containsText" id="{0B60F31A-A096-4B93-8562-4668DA44916B}">
            <xm:f>NOT(ISERROR(SEARCH($E$6,F14)))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6" operator="containsText" id="{CA2734FA-73F9-4B0E-A2CD-BA277547F6D5}">
            <xm:f>NOT(ISERROR(SEARCH($E$5,F14)))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7" operator="containsText" id="{F6C42251-E64D-4102-A77B-DC26E29F8A47}">
            <xm:f>NOT(ISERROR(SEARCH($E$4,F14)))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8" operator="containsText" id="{1F0C00B4-04AE-42D5-8A6C-7E58B82D7498}">
            <xm:f>NOT(ISERROR(SEARCH($E$3,F14)))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297" operator="containsText" id="{4EC3F745-A878-45B5-AFA6-6C7A20555731}">
            <xm:f>NOT(ISERROR(SEARCH($E$78,I1)))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8" operator="containsText" id="{2C602962-66A5-4CE6-B8B3-F0A5D9100C31}">
            <xm:f>NOT(ISERROR(SEARCH($E$77,I1)))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9" operator="containsText" id="{89EA5E45-4B06-482D-A46B-F226D55199EC}">
            <xm:f>NOT(ISERROR(SEARCH($E$76,I1)))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0" operator="containsText" id="{DFAAD9B3-D265-4342-9375-875D65903DFB}">
            <xm:f>NOT(ISERROR(SEARCH($E$75,I1)))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1" operator="containsText" id="{2F103C12-842A-442A-A531-A6A30A65C80D}">
            <xm:f>NOT(ISERROR(SEARCH($E$74,I1)))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2" operator="containsText" id="{824DE19E-6257-4410-8D3B-AF3FD7720882}">
            <xm:f>NOT(ISERROR(SEARCH($E$72,I1)))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3" operator="containsText" id="{AA8C441B-41CF-48E0-8F76-4A54E1CE55AF}">
            <xm:f>NOT(ISERROR(SEARCH($E$71,I1)))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4" operator="containsText" id="{0EEAD8C9-D1F1-49E0-9233-7E2E1587BD46}">
            <xm:f>NOT(ISERROR(SEARCH($E$70,I1)))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5" operator="containsText" id="{F864E53C-1BCE-40DB-B16E-7700D1F40E41}">
            <xm:f>NOT(ISERROR(SEARCH($E$68,I1)))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6" operator="containsText" id="{DB4C57AD-D762-4D6B-8CD0-0C6BEC64FC37}">
            <xm:f>NOT(ISERROR(SEARCH($E$67,I1)))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7" operator="containsText" id="{B2F2AAF8-3DD1-4D1C-A43B-159B2640D6CC}">
            <xm:f>NOT(ISERROR(SEARCH($E$66,I1)))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8" operator="containsText" id="{0B3392B0-936B-4B86-8D6A-3A40EE77DCB5}">
            <xm:f>NOT(ISERROR(SEARCH($E$65,I1)))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9" operator="containsText" id="{898C6FC1-D9B5-4BEB-B980-68C5D5D43688}">
            <xm:f>NOT(ISERROR(SEARCH($E$64,I1)))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0" operator="containsText" id="{31A1C354-74D4-4947-847E-18A0FBDC81DB}">
            <xm:f>NOT(ISERROR(SEARCH($E$63,I1)))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1" operator="containsText" id="{75A5750D-BBA8-47BE-A9B2-6654AA475D26}">
            <xm:f>NOT(ISERROR(SEARCH($E$62,I1)))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2" operator="containsText" id="{F91117E7-5B0A-4E3F-B7B0-27DD7151F03B}">
            <xm:f>NOT(ISERROR(SEARCH($E$61,I1)))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3" operator="containsText" id="{BD671560-D8BC-4E1C-A7C9-3E2316D3A169}">
            <xm:f>NOT(ISERROR(SEARCH($E$60,I1)))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4" operator="containsText" id="{B7413944-459A-452A-B18E-9473E79FDB25}">
            <xm:f>NOT(ISERROR(SEARCH($E$59,I1)))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5" operator="containsText" id="{80D5DC62-2334-4916-A199-6A34CD2FCE37}">
            <xm:f>NOT(ISERROR(SEARCH($E$58,I1)))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6" operator="containsText" id="{7B22A13F-B70F-447F-8372-C058D9EF9BD4}">
            <xm:f>NOT(ISERROR(SEARCH($E$57,I1)))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7" operator="containsText" id="{7E33A77A-69BD-4EEB-8559-FEB596AAAD5B}">
            <xm:f>NOT(ISERROR(SEARCH($E$56,I1)))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8" operator="containsText" id="{DE77EB01-5376-4B5A-AB36-6479ACAD3959}">
            <xm:f>NOT(ISERROR(SEARCH($E$55,I1)))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9" operator="containsText" id="{B33870EB-F095-4489-98E2-F8E30090CAF4}">
            <xm:f>NOT(ISERROR(SEARCH($E$54,I1)))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0" operator="containsText" id="{F6858B83-A2D3-46BC-AC12-9CE08AE0D234}">
            <xm:f>NOT(ISERROR(SEARCH($E$53,I1)))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1" operator="containsText" id="{85F87F04-894F-4F0C-BD40-11BCE82FDCD3}">
            <xm:f>NOT(ISERROR(SEARCH($E$52,I1)))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2" operator="containsText" id="{63A19647-B5E6-4032-AFCD-0AE08A12850A}">
            <xm:f>NOT(ISERROR(SEARCH($E$51,I1)))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3" operator="containsText" id="{BBC53F4E-DCA1-49C1-BCF7-92D05FF21ED2}">
            <xm:f>NOT(ISERROR(SEARCH($E$50,I1)))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4" operator="containsText" id="{D790EE2D-AB78-4596-AFF2-909EBD167995}">
            <xm:f>NOT(ISERROR(SEARCH($E$49,I1)))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5" operator="containsText" id="{0A50ADFC-8B73-4C29-BA94-73FCDE649EEF}">
            <xm:f>NOT(ISERROR(SEARCH($E$48,I1)))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6" operator="containsText" id="{4E19D43D-DD94-43C5-8134-1C16B99165F4}">
            <xm:f>NOT(ISERROR(SEARCH($E$47,I1)))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7" operator="containsText" id="{C38CE985-E4DD-4246-868F-113FC4C423DB}">
            <xm:f>NOT(ISERROR(SEARCH($E$46,I1)))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8" operator="containsText" id="{925E90BF-237E-466E-AC14-9B2C67E8E6C2}">
            <xm:f>NOT(ISERROR(SEARCH($E$45,I1)))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9" operator="containsText" id="{08ACCE7A-E510-4683-9C96-08AD1CC08D2D}">
            <xm:f>NOT(ISERROR(SEARCH($E$44,I1)))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0" operator="containsText" id="{A8F247ED-4890-4B03-89B6-DF5FB1ACB368}">
            <xm:f>NOT(ISERROR(SEARCH($E$43,I1)))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1" operator="containsText" id="{41CB9A67-FE1E-4B08-BE27-493C6CC9C459}">
            <xm:f>NOT(ISERROR(SEARCH($E$42,I1)))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2" operator="containsText" id="{F03AD256-A8AF-45CE-9196-35A512BB104B}">
            <xm:f>NOT(ISERROR(SEARCH($E$41,I1)))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3" operator="containsText" id="{AFC8B9F6-F331-4713-8AE6-A8BBA471F773}">
            <xm:f>NOT(ISERROR(SEARCH($E$40,I1)))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4" operator="containsText" id="{0BCA3E3A-F73D-43A0-9D79-172FC5ABBBAA}">
            <xm:f>NOT(ISERROR(SEARCH($E$39,I1)))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5" operator="containsText" id="{30C28376-32FB-430E-A2F4-2DBD7312A2BB}">
            <xm:f>NOT(ISERROR(SEARCH($E$38,I1)))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6" operator="containsText" id="{108B455E-DF09-4472-9CC6-22E09DF18AD2}">
            <xm:f>NOT(ISERROR(SEARCH($E$37,I1)))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7" operator="containsText" id="{66EEFBE8-284D-4FFE-BE13-7DA33E5EB943}">
            <xm:f>NOT(ISERROR(SEARCH($E$36,I1)))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8" operator="containsText" id="{5D2CD373-4F5D-4B74-9640-F651D2BAA71D}">
            <xm:f>NOT(ISERROR(SEARCH($E$35,I1)))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9" operator="containsText" id="{27A52310-E74D-4C2C-B601-7944F21D0655}">
            <xm:f>NOT(ISERROR(SEARCH($E$34,I1)))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0" operator="containsText" id="{4AAAEC39-77F5-4BCA-BFBE-AF771F5B67D7}">
            <xm:f>NOT(ISERROR(SEARCH($E$33,I1)))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1" operator="containsText" id="{3903111E-56F8-4A7B-8FE2-B8FD8F667DFC}">
            <xm:f>NOT(ISERROR(SEARCH($E$32,I1)))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2" operator="containsText" id="{EB524008-9503-46AE-A4C8-26CC63019819}">
            <xm:f>NOT(ISERROR(SEARCH($E$31,I1)))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3" operator="containsText" id="{6403C1DF-EE09-43EE-A6D6-B58A1C0BC973}">
            <xm:f>NOT(ISERROR(SEARCH($E$30,I1)))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4" operator="containsText" id="{4BFDE774-D213-491E-8EBA-7271B23F711B}">
            <xm:f>NOT(ISERROR(SEARCH($E$29,I1)))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5" operator="containsText" id="{9C51834C-45CE-44BA-81E0-B497F84E9F5C}">
            <xm:f>NOT(ISERROR(SEARCH($E$28,I1)))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6" operator="containsText" id="{1CD90C51-F7D4-4C18-969D-1BE81CEF8F11}">
            <xm:f>NOT(ISERROR(SEARCH($E$27,I1)))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7" operator="containsText" id="{7877B31B-2A14-4B36-8ABF-689658FE3D48}">
            <xm:f>NOT(ISERROR(SEARCH($E$26,I1)))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8" operator="containsText" id="{4296B492-AF9C-4F3E-9950-60921A1DEDC3}">
            <xm:f>NOT(ISERROR(SEARCH($E$25,I1)))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9" operator="containsText" id="{D5821BBE-AD1D-4552-81D8-72DC51E5ED45}">
            <xm:f>NOT(ISERROR(SEARCH($E$24,I1)))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0" operator="containsText" id="{2CC47BF9-2BC7-4AD0-B764-B52FCBBE0B9A}">
            <xm:f>NOT(ISERROR(SEARCH($E$23,I1)))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1" operator="containsText" id="{7344DEEB-7B3A-4CAB-988A-3274B9EE2824}">
            <xm:f>NOT(ISERROR(SEARCH($E$22,I1)))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2" operator="containsText" id="{041F129D-DBF4-4A86-B3BC-052481E4F1F3}">
            <xm:f>NOT(ISERROR(SEARCH($E$21,I1)))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3" operator="containsText" id="{851CDBEC-6CC2-4C09-B222-0CA7A5088E56}">
            <xm:f>NOT(ISERROR(SEARCH($E$20,I1)))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4" operator="containsText" id="{6EE6D7C9-A1E4-4C8C-A28D-51B12DF5C0F8}">
            <xm:f>NOT(ISERROR(SEARCH($E$19,I1)))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5" operator="containsText" id="{B6777A43-4D41-44C3-9B35-F7EEC42F4EBD}">
            <xm:f>NOT(ISERROR(SEARCH($E$18,I1)))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6" operator="containsText" id="{357B76F1-BF28-4AE1-901C-A55612E96969}">
            <xm:f>NOT(ISERROR(SEARCH($E$17,I1)))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7" operator="containsText" id="{19D0C374-CF5F-4A37-8090-DD7D02636B52}">
            <xm:f>NOT(ISERROR(SEARCH($E$16,I1)))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8" operator="containsText" id="{EEC13F2A-B888-40CC-924F-4EEE480F975E}">
            <xm:f>NOT(ISERROR(SEARCH($E$15,I1)))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9" operator="containsText" id="{65C70A4C-CF79-4635-9489-2419E7D5C0AB}">
            <xm:f>NOT(ISERROR(SEARCH($E$14,I1)))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0" operator="containsText" id="{4753A132-2308-45E2-B41B-4B74BAD68C9E}">
            <xm:f>NOT(ISERROR(SEARCH($E$13,I1)))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1" operator="containsText" id="{0907E2FD-8231-4324-B873-06117CD5CD07}">
            <xm:f>NOT(ISERROR(SEARCH($E$12,I1)))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2" operator="containsText" id="{D9A7A2C0-1508-4C28-A07A-B38F05C8EAD9}">
            <xm:f>NOT(ISERROR(SEARCH($E$11,I1)))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3" operator="containsText" id="{2D031F25-4112-447A-9EEE-FE4AFBC34633}">
            <xm:f>NOT(ISERROR(SEARCH($E$10,I1)))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4" operator="containsText" id="{EEA8AEE8-492F-4388-B58E-8F2B65AE6EC9}">
            <xm:f>NOT(ISERROR(SEARCH($E$9,I1)))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5" operator="containsText" id="{7B0C567C-C477-4D5D-9A8C-01099B6640F1}">
            <xm:f>NOT(ISERROR(SEARCH($E$8,I1)))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6" operator="containsText" id="{CD54D0CE-4BF4-4033-9D83-F8889FA69ED2}">
            <xm:f>NOT(ISERROR(SEARCH($E$7,I1)))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7" operator="containsText" id="{31855E7B-4ED0-40BC-AB29-E9BE530BE478}">
            <xm:f>NOT(ISERROR(SEARCH($E$6,I1)))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8" operator="containsText" id="{30E278CB-D056-447B-BDCB-CF517A0E7F65}">
            <xm:f>NOT(ISERROR(SEARCH($E$5,I1)))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9" operator="containsText" id="{5730EFF2-B6F9-4EEE-B11B-5D6140A25259}">
            <xm:f>NOT(ISERROR(SEARCH($E$4,I1)))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0" operator="containsText" id="{99BFC434-258B-4384-83C0-52D1E6A09D1F}">
            <xm:f>NOT(ISERROR(SEARCH($E$3,I1)))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</xm:sqref>
        </x14:conditionalFormatting>
        <x14:conditionalFormatting xmlns:xm="http://schemas.microsoft.com/office/excel/2006/main">
          <x14:cfRule type="containsText" priority="223" operator="containsText" id="{88564C17-2C28-4D97-B0A7-B1DA60C3FC2C}">
            <xm:f>NOT(ISERROR(SEARCH($E$78,I19)))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4" operator="containsText" id="{CCC5BB63-EFC0-40FE-A702-8C4C4D95E33E}">
            <xm:f>NOT(ISERROR(SEARCH($E$77,I19)))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5" operator="containsText" id="{88A1E2F4-E86D-4A5C-9D18-51F94A4A7997}">
            <xm:f>NOT(ISERROR(SEARCH($E$76,I19)))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6" operator="containsText" id="{9625B9A5-9FE9-4118-A20A-8D75261DA3E9}">
            <xm:f>NOT(ISERROR(SEARCH($E$75,I19)))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7" operator="containsText" id="{46969D81-F623-401D-82F5-DAA5B6E129BD}">
            <xm:f>NOT(ISERROR(SEARCH($E$74,I19)))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8" operator="containsText" id="{EA6FE025-5829-419E-B72C-FA8A278680FD}">
            <xm:f>NOT(ISERROR(SEARCH($E$72,I19)))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9" operator="containsText" id="{C880D0E8-57AB-4205-B90F-0850AFBF95B9}">
            <xm:f>NOT(ISERROR(SEARCH($E$71,I19)))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0" operator="containsText" id="{5A6AB7FD-CE01-48D6-95D6-BA34E1D73320}">
            <xm:f>NOT(ISERROR(SEARCH($E$70,I19)))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1" operator="containsText" id="{7F36184B-69B4-4261-90C9-0963DE1175D1}">
            <xm:f>NOT(ISERROR(SEARCH($E$68,I19)))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2" operator="containsText" id="{1E00140B-C3DC-4520-950E-68B9AE381B29}">
            <xm:f>NOT(ISERROR(SEARCH($E$67,I19)))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3" operator="containsText" id="{24383368-AB80-4671-9775-79BF9092D2E9}">
            <xm:f>NOT(ISERROR(SEARCH($E$66,I19)))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4" operator="containsText" id="{21549EC7-6701-4418-A9E7-0F2D46FD9E41}">
            <xm:f>NOT(ISERROR(SEARCH($E$65,I19)))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5" operator="containsText" id="{56776028-FAEB-452D-9ED8-6AB338D691AE}">
            <xm:f>NOT(ISERROR(SEARCH($E$64,I19)))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6" operator="containsText" id="{59EA65D6-4E83-4559-AD3A-5E0585D1A763}">
            <xm:f>NOT(ISERROR(SEARCH($E$63,I19)))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7" operator="containsText" id="{FFFE1818-0B0F-4016-A5EE-D58A6775D0F3}">
            <xm:f>NOT(ISERROR(SEARCH($E$62,I19)))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8" operator="containsText" id="{FB968DB6-500C-4EC4-8475-BDE3C4C7DE25}">
            <xm:f>NOT(ISERROR(SEARCH($E$61,I19)))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9" operator="containsText" id="{B0D5C1C6-8B48-4D39-A98B-0D39E4F18677}">
            <xm:f>NOT(ISERROR(SEARCH($E$60,I19)))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0" operator="containsText" id="{01926C39-5CEE-4BF9-8E84-F7D4701D1B2C}">
            <xm:f>NOT(ISERROR(SEARCH($E$59,I19)))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1" operator="containsText" id="{96FCA75A-055C-4C9F-B879-D02A6E6B2632}">
            <xm:f>NOT(ISERROR(SEARCH($E$58,I19)))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2" operator="containsText" id="{CB015811-8608-44F9-B0BF-EAEDA48078E5}">
            <xm:f>NOT(ISERROR(SEARCH($E$57,I19)))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3" operator="containsText" id="{FC0CA383-FF02-4C86-B9C8-6B22AC334882}">
            <xm:f>NOT(ISERROR(SEARCH($E$56,I19)))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4" operator="containsText" id="{0A43753D-A57C-4A39-B28D-DDB5A685E568}">
            <xm:f>NOT(ISERROR(SEARCH($E$55,I19)))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5" operator="containsText" id="{AC01D847-FA94-46BE-B0DB-6C8B4D7806A4}">
            <xm:f>NOT(ISERROR(SEARCH($E$54,I19)))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6" operator="containsText" id="{EC525AF0-4FBC-4DF6-A25F-B5A13144C3E4}">
            <xm:f>NOT(ISERROR(SEARCH($E$53,I19)))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7" operator="containsText" id="{F6A024B2-C0C6-4FE4-8F98-F3C628A312FD}">
            <xm:f>NOT(ISERROR(SEARCH($E$52,I19)))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8" operator="containsText" id="{078BBDAE-F22B-4481-97B8-FE8514423957}">
            <xm:f>NOT(ISERROR(SEARCH($E$51,I19)))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9" operator="containsText" id="{145553B5-F1CB-4AD1-93FA-FB7C70407C58}">
            <xm:f>NOT(ISERROR(SEARCH($E$50,I19)))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0" operator="containsText" id="{0A97A38F-0FB0-4FD3-99BD-861BFF2A0C0D}">
            <xm:f>NOT(ISERROR(SEARCH($E$49,I19)))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1" operator="containsText" id="{6C8CE515-CE30-4014-84F9-75F5CC84A266}">
            <xm:f>NOT(ISERROR(SEARCH($E$48,I19)))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2" operator="containsText" id="{97ED422D-FF75-4183-BCB4-388CA454F5A6}">
            <xm:f>NOT(ISERROR(SEARCH($E$47,I19)))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3" operator="containsText" id="{4BA421CD-DB86-407A-BE39-DCA2592878FF}">
            <xm:f>NOT(ISERROR(SEARCH($E$46,I19)))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4" operator="containsText" id="{FD9F7546-DE34-4DCE-A46A-18C505EB6C27}">
            <xm:f>NOT(ISERROR(SEARCH($E$45,I19)))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5" operator="containsText" id="{F18A34A2-5F87-47F3-B7E9-79D9BD1E2F39}">
            <xm:f>NOT(ISERROR(SEARCH($E$44,I19)))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6" operator="containsText" id="{E15D719E-439F-4FE2-B544-26B38059158C}">
            <xm:f>NOT(ISERROR(SEARCH($E$43,I19)))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7" operator="containsText" id="{79C95475-3AAE-4B21-A87F-B52100192753}">
            <xm:f>NOT(ISERROR(SEARCH($E$42,I19)))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8" operator="containsText" id="{8BF2C789-E45B-4289-99A1-BC4E91F7492E}">
            <xm:f>NOT(ISERROR(SEARCH($E$41,I19)))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9" operator="containsText" id="{A648A9C1-C688-4E44-9E23-CF5B54F8DB33}">
            <xm:f>NOT(ISERROR(SEARCH($E$40,I19)))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0" operator="containsText" id="{18EEF658-729D-4EEC-B5ED-D92614756B22}">
            <xm:f>NOT(ISERROR(SEARCH($E$39,I19)))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1" operator="containsText" id="{DDBCB928-1E4C-41E4-AE05-5FFDDC95C77D}">
            <xm:f>NOT(ISERROR(SEARCH($E$38,I19)))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2" operator="containsText" id="{8FC47350-26E3-4157-8997-B136DC3B57F5}">
            <xm:f>NOT(ISERROR(SEARCH($E$37,I19)))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3" operator="containsText" id="{8C0F773F-17AC-4C02-A671-5170A305F492}">
            <xm:f>NOT(ISERROR(SEARCH($E$36,I19)))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4" operator="containsText" id="{A3449AE4-B746-4339-95A2-CB4517065671}">
            <xm:f>NOT(ISERROR(SEARCH($E$35,I19)))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5" operator="containsText" id="{8C55C6DC-24BB-46BB-9110-4E3677A1EB0E}">
            <xm:f>NOT(ISERROR(SEARCH($E$34,I19)))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6" operator="containsText" id="{C82EA6E3-39C2-4E3F-AE93-57120B453105}">
            <xm:f>NOT(ISERROR(SEARCH($E$33,I19)))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7" operator="containsText" id="{7179AAD3-365F-487F-AB76-6DFEC56B9BD0}">
            <xm:f>NOT(ISERROR(SEARCH($E$32,I19)))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8" operator="containsText" id="{B06A6BA3-12CE-442F-ABD3-9DF7778C65BF}">
            <xm:f>NOT(ISERROR(SEARCH($E$31,I19)))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9" operator="containsText" id="{65609227-BE02-48CF-A823-0B811286314D}">
            <xm:f>NOT(ISERROR(SEARCH($E$30,I19)))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0" operator="containsText" id="{DCEC9FBE-01AE-4260-B54E-BDA0463B73CE}">
            <xm:f>NOT(ISERROR(SEARCH($E$29,I19)))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1" operator="containsText" id="{0496E66F-A72B-4AA8-B3DA-E1F76984FC0F}">
            <xm:f>NOT(ISERROR(SEARCH($E$28,I19)))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2" operator="containsText" id="{73289ABE-10E1-4B92-ABDA-0D96D8E16161}">
            <xm:f>NOT(ISERROR(SEARCH($E$27,I19)))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3" operator="containsText" id="{91BAD4D0-8128-428E-A6F5-44EDBCEFEEBE}">
            <xm:f>NOT(ISERROR(SEARCH($E$26,I19)))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4" operator="containsText" id="{236C8028-5C52-45FD-8FF3-3D787F50F866}">
            <xm:f>NOT(ISERROR(SEARCH($E$25,I19)))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5" operator="containsText" id="{FF9A5DA3-6DA6-4F40-97F7-5DAC1A408837}">
            <xm:f>NOT(ISERROR(SEARCH($E$24,I19)))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6" operator="containsText" id="{38CD130C-77A6-4508-8E42-E8D5C244810D}">
            <xm:f>NOT(ISERROR(SEARCH($E$23,I19)))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7" operator="containsText" id="{97BF710C-3091-4FD7-8B90-76FC9A92B89B}">
            <xm:f>NOT(ISERROR(SEARCH($E$22,I19)))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8" operator="containsText" id="{BF2351A4-E2FC-4558-A9DD-A1069751A146}">
            <xm:f>NOT(ISERROR(SEARCH($E$21,I19)))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9" operator="containsText" id="{926DCB53-CD40-4B4A-B3C4-D8A0074B3BA8}">
            <xm:f>NOT(ISERROR(SEARCH($E$20,I19)))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0" operator="containsText" id="{A0634697-769D-4807-A7A5-0EF43F5F5D62}">
            <xm:f>NOT(ISERROR(SEARCH($E$19,I19)))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1" operator="containsText" id="{90F30901-DFC2-4EAD-9BA3-C78FD96CD5CC}">
            <xm:f>NOT(ISERROR(SEARCH($E$18,I19)))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2" operator="containsText" id="{BB3AC5C8-1922-4683-A9DD-E7AB492E4CC5}">
            <xm:f>NOT(ISERROR(SEARCH($E$17,I19)))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3" operator="containsText" id="{F430B6E2-25D9-42AE-8270-61F3C07DE5AA}">
            <xm:f>NOT(ISERROR(SEARCH($E$16,I19)))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4" operator="containsText" id="{DDFBD3D0-8148-4DEF-AC4A-B831EC24A578}">
            <xm:f>NOT(ISERROR(SEARCH($E$15,I19)))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5" operator="containsText" id="{FC244C92-77DE-49CA-9EC7-F9F1ADCF3D48}">
            <xm:f>NOT(ISERROR(SEARCH($E$14,I19)))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6" operator="containsText" id="{71768A03-D62C-43F1-B433-724F5C3F3B6A}">
            <xm:f>NOT(ISERROR(SEARCH($E$13,I19)))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7" operator="containsText" id="{0C42A146-E8D3-4744-BA3A-8B4DB2540DE4}">
            <xm:f>NOT(ISERROR(SEARCH($E$12,I19)))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8" operator="containsText" id="{EEB544C5-8129-4038-A278-261D51117280}">
            <xm:f>NOT(ISERROR(SEARCH($E$11,I19)))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9" operator="containsText" id="{C608B9AA-3456-4F32-B14E-01D2C9A617A3}">
            <xm:f>NOT(ISERROR(SEARCH($E$10,I19)))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0" operator="containsText" id="{017F78DE-7582-4C59-AE4E-DD06CE3A1FDB}">
            <xm:f>NOT(ISERROR(SEARCH($E$9,I19)))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1" operator="containsText" id="{DAC452FB-C16F-4D81-B40F-6E0E6ABF7F9C}">
            <xm:f>NOT(ISERROR(SEARCH($E$8,I19)))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2" operator="containsText" id="{2B5C8F29-4F9D-4ACD-B2C8-B20608588CDA}">
            <xm:f>NOT(ISERROR(SEARCH($E$7,I19)))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3" operator="containsText" id="{B3BC48C9-1F11-4E44-A150-55E613235A9C}">
            <xm:f>NOT(ISERROR(SEARCH($E$6,I19)))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4" operator="containsText" id="{B64A38D4-13C1-4B26-8422-A997B61C13C4}">
            <xm:f>NOT(ISERROR(SEARCH($E$5,I19)))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5" operator="containsText" id="{1B361345-F313-4CC2-9769-411B7A51A672}">
            <xm:f>NOT(ISERROR(SEARCH($E$4,I19)))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6" operator="containsText" id="{0E125754-9CA8-4399-85D4-1BD9EB076919}">
            <xm:f>NOT(ISERROR(SEARCH($E$3,I19)))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I19:J19</xm:sqref>
        </x14:conditionalFormatting>
        <x14:conditionalFormatting xmlns:xm="http://schemas.microsoft.com/office/excel/2006/main">
          <x14:cfRule type="containsText" priority="149" operator="containsText" id="{A3807DF5-3A18-457E-92BD-FE86C661790A}">
            <xm:f>NOT(ISERROR(SEARCH($E$78,J1)))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0" operator="containsText" id="{A8FF6012-2811-4A7C-9A17-52B7E6FB1E63}">
            <xm:f>NOT(ISERROR(SEARCH($E$77,J1)))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1" operator="containsText" id="{5305F934-A31C-445C-B855-11D7823EC116}">
            <xm:f>NOT(ISERROR(SEARCH($E$76,J1)))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2" operator="containsText" id="{7B6CC422-553D-4017-B76A-7BC6FF0749F8}">
            <xm:f>NOT(ISERROR(SEARCH($E$75,J1)))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3" operator="containsText" id="{405CAC81-33DF-4051-AC43-CB9E91FDAFA8}">
            <xm:f>NOT(ISERROR(SEARCH($E$74,J1)))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4" operator="containsText" id="{F09C9CD7-2348-4C29-904E-C8C95A2822FB}">
            <xm:f>NOT(ISERROR(SEARCH($E$72,J1)))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5" operator="containsText" id="{C6A66DA5-3903-4458-8072-97CBB9EB08B4}">
            <xm:f>NOT(ISERROR(SEARCH($E$71,J1)))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6" operator="containsText" id="{35263CE4-379E-4525-B18D-D8A0EEB4607C}">
            <xm:f>NOT(ISERROR(SEARCH($E$70,J1)))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7" operator="containsText" id="{50E5ADC2-3433-4204-9BEC-70EE35904BD5}">
            <xm:f>NOT(ISERROR(SEARCH($E$68,J1)))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8" operator="containsText" id="{5995613A-DF1D-43F7-9C7D-019B49DF25AC}">
            <xm:f>NOT(ISERROR(SEARCH($E$67,J1)))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9" operator="containsText" id="{89225D79-80BA-411D-BE9F-615F25516494}">
            <xm:f>NOT(ISERROR(SEARCH($E$66,J1)))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0" operator="containsText" id="{B33CD632-C19C-43F7-84B1-3CF7E99632E0}">
            <xm:f>NOT(ISERROR(SEARCH($E$65,J1)))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1" operator="containsText" id="{F5755D95-F8F4-412A-86F7-252E174F2512}">
            <xm:f>NOT(ISERROR(SEARCH($E$64,J1)))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2" operator="containsText" id="{00A9AAF9-E80F-4AA7-8C82-E87755A62672}">
            <xm:f>NOT(ISERROR(SEARCH($E$63,J1)))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3" operator="containsText" id="{C8C6261B-9B95-46C3-93A3-9A0A01CD0649}">
            <xm:f>NOT(ISERROR(SEARCH($E$62,J1)))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4" operator="containsText" id="{B83DF6CD-06FA-4C81-B407-A70675B0594B}">
            <xm:f>NOT(ISERROR(SEARCH($E$61,J1)))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5" operator="containsText" id="{09E57153-B515-4421-8DF2-659B33117399}">
            <xm:f>NOT(ISERROR(SEARCH($E$60,J1)))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6" operator="containsText" id="{6F19E431-C1E4-4CFA-B83D-6CC57937877E}">
            <xm:f>NOT(ISERROR(SEARCH($E$59,J1)))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7" operator="containsText" id="{D891DD98-6162-49DF-9D2E-001CFBD8C970}">
            <xm:f>NOT(ISERROR(SEARCH($E$58,J1)))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8" operator="containsText" id="{8D18C1BB-F827-4E59-B4D8-A672715C4A73}">
            <xm:f>NOT(ISERROR(SEARCH($E$57,J1)))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9" operator="containsText" id="{FAF75B94-2EF4-42E2-98A5-60FC85F21429}">
            <xm:f>NOT(ISERROR(SEARCH($E$56,J1)))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0" operator="containsText" id="{D9B702D7-1F84-43D8-9A30-D83A0FF0F692}">
            <xm:f>NOT(ISERROR(SEARCH($E$55,J1)))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1" operator="containsText" id="{C0FE1FB2-A570-4DCA-85F6-E549715F5937}">
            <xm:f>NOT(ISERROR(SEARCH($E$54,J1)))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2" operator="containsText" id="{22DB2959-84D8-46FA-BD6F-72FB66D9CC2B}">
            <xm:f>NOT(ISERROR(SEARCH($E$53,J1)))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3" operator="containsText" id="{31B9D368-82B2-433A-B6F8-884FBCE2C099}">
            <xm:f>NOT(ISERROR(SEARCH($E$52,J1)))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4" operator="containsText" id="{8826324D-6AEF-43FE-9621-7650C44C3397}">
            <xm:f>NOT(ISERROR(SEARCH($E$51,J1)))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5" operator="containsText" id="{3C04296A-CB3C-4736-93C9-C475920182E3}">
            <xm:f>NOT(ISERROR(SEARCH($E$50,J1)))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6" operator="containsText" id="{32B5BA2D-5F29-44C3-9ECB-6B36A469A79B}">
            <xm:f>NOT(ISERROR(SEARCH($E$49,J1)))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7" operator="containsText" id="{EF31B54F-0492-4F13-8407-C08C152F0207}">
            <xm:f>NOT(ISERROR(SEARCH($E$48,J1)))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8" operator="containsText" id="{4BCA131A-AD43-49E7-A071-009931B33D3E}">
            <xm:f>NOT(ISERROR(SEARCH($E$47,J1)))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9" operator="containsText" id="{8ED63F73-E9DD-4BEA-B7FB-F42DC8A07B6E}">
            <xm:f>NOT(ISERROR(SEARCH($E$46,J1)))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0" operator="containsText" id="{DC171A26-64D2-47A5-9489-F8000E121289}">
            <xm:f>NOT(ISERROR(SEARCH($E$45,J1)))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1" operator="containsText" id="{517D2C2F-8510-4CEF-92CD-CEC51B64C2E2}">
            <xm:f>NOT(ISERROR(SEARCH($E$44,J1)))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2" operator="containsText" id="{E432AD4A-87D5-462A-9EFE-D13922DD44B5}">
            <xm:f>NOT(ISERROR(SEARCH($E$43,J1)))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3" operator="containsText" id="{C561AEDD-6BB3-4691-AD07-D3DF85F2464E}">
            <xm:f>NOT(ISERROR(SEARCH($E$42,J1)))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4" operator="containsText" id="{C4B3FCA1-8710-4FB2-BD98-4BDDC56EDF42}">
            <xm:f>NOT(ISERROR(SEARCH($E$41,J1)))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5" operator="containsText" id="{3BB31C50-FF87-434D-B943-E44CCC655078}">
            <xm:f>NOT(ISERROR(SEARCH($E$40,J1)))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6" operator="containsText" id="{4240AC83-1A85-44B3-A4C6-3CB4ADFA7F18}">
            <xm:f>NOT(ISERROR(SEARCH($E$39,J1)))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7" operator="containsText" id="{DB279FBB-9C9A-44C9-BB14-22BCC7BE0976}">
            <xm:f>NOT(ISERROR(SEARCH($E$38,J1)))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8" operator="containsText" id="{DFAB7695-F21E-43ED-8902-601EFEDD46DD}">
            <xm:f>NOT(ISERROR(SEARCH($E$37,J1)))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9" operator="containsText" id="{FE1FAFBB-247C-4BD5-80B1-1B827D38802C}">
            <xm:f>NOT(ISERROR(SEARCH($E$36,J1)))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0" operator="containsText" id="{1C812110-D950-4714-98E9-E11B4E65BD51}">
            <xm:f>NOT(ISERROR(SEARCH($E$35,J1)))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1" operator="containsText" id="{4936EEC3-9447-487C-A01F-671869E2D638}">
            <xm:f>NOT(ISERROR(SEARCH($E$34,J1)))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2" operator="containsText" id="{D3AA8F6B-C9A4-4BAC-865B-E9D4AEADE8F6}">
            <xm:f>NOT(ISERROR(SEARCH($E$33,J1)))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3" operator="containsText" id="{CC694A40-C1DE-4E15-897A-9579D0A0E665}">
            <xm:f>NOT(ISERROR(SEARCH($E$32,J1)))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4" operator="containsText" id="{4F1DDF57-8538-4031-B0B2-62F70206A53F}">
            <xm:f>NOT(ISERROR(SEARCH($E$31,J1)))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5" operator="containsText" id="{C3A59E03-352E-4D2E-92C8-FB656C5F4C82}">
            <xm:f>NOT(ISERROR(SEARCH($E$30,J1)))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6" operator="containsText" id="{00DB2F95-B3A6-4CDD-82EB-5CA6506E83AB}">
            <xm:f>NOT(ISERROR(SEARCH($E$29,J1)))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7" operator="containsText" id="{F2701FD9-A7F0-4213-BFFE-F84BF4E27E6D}">
            <xm:f>NOT(ISERROR(SEARCH($E$28,J1)))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8" operator="containsText" id="{6558909F-4166-4581-913F-D139315CE8F3}">
            <xm:f>NOT(ISERROR(SEARCH($E$27,J1)))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9" operator="containsText" id="{4CD43E26-6047-4EFE-A83F-EA9C68E0867A}">
            <xm:f>NOT(ISERROR(SEARCH($E$26,J1)))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0" operator="containsText" id="{8BD9CC51-E691-4F55-9495-0AA79B5E1A13}">
            <xm:f>NOT(ISERROR(SEARCH($E$25,J1)))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1" operator="containsText" id="{3408511A-3FD4-405B-AFCD-7CF84FA4DC88}">
            <xm:f>NOT(ISERROR(SEARCH($E$24,J1)))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2" operator="containsText" id="{2814F5A8-4F5A-4B95-8ADE-405178F477DD}">
            <xm:f>NOT(ISERROR(SEARCH($E$23,J1)))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3" operator="containsText" id="{A1A1CD01-0E4E-4C20-B337-F84D5A13B081}">
            <xm:f>NOT(ISERROR(SEARCH($E$22,J1)))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4" operator="containsText" id="{D56D4AED-8202-479A-BD6B-E3C861E32F3A}">
            <xm:f>NOT(ISERROR(SEARCH($E$21,J1)))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5" operator="containsText" id="{29F76CC5-0E39-4912-A5B9-75574DBF8988}">
            <xm:f>NOT(ISERROR(SEARCH($E$20,J1)))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6" operator="containsText" id="{9446BF50-33B7-4C63-A9A1-013CA8023597}">
            <xm:f>NOT(ISERROR(SEARCH($E$19,J1)))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7" operator="containsText" id="{A6D84BA8-84EB-4883-B80E-6CF73611C96B}">
            <xm:f>NOT(ISERROR(SEARCH($E$18,J1)))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8" operator="containsText" id="{0AF325A9-830A-4A3F-A571-E4970CA32F66}">
            <xm:f>NOT(ISERROR(SEARCH($E$17,J1)))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9" operator="containsText" id="{9B45D0AB-109C-42E1-93C2-F37C0B448EC3}">
            <xm:f>NOT(ISERROR(SEARCH($E$16,J1)))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0" operator="containsText" id="{35800F7A-45AC-4ED4-9D4D-BB12E2BE9FDE}">
            <xm:f>NOT(ISERROR(SEARCH($E$15,J1)))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1" operator="containsText" id="{D16FF202-5C58-44D7-B2CC-9B05B407B2BC}">
            <xm:f>NOT(ISERROR(SEARCH($E$14,J1)))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2" operator="containsText" id="{075ADD57-4E3F-45F7-89F1-7B59C30BF71A}">
            <xm:f>NOT(ISERROR(SEARCH($E$13,J1)))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3" operator="containsText" id="{CDC85E83-8FCB-4797-954E-52D8E9A043C9}">
            <xm:f>NOT(ISERROR(SEARCH($E$12,J1)))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4" operator="containsText" id="{7A217421-3374-462C-B0B3-7C9F841210A0}">
            <xm:f>NOT(ISERROR(SEARCH($E$11,J1)))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5" operator="containsText" id="{816BE103-E90D-4247-BF9E-24E155DC90FC}">
            <xm:f>NOT(ISERROR(SEARCH($E$10,J1)))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6" operator="containsText" id="{A0E3959C-DF17-4A04-BD18-7F30E3AA3AA9}">
            <xm:f>NOT(ISERROR(SEARCH($E$9,J1)))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7" operator="containsText" id="{A3A23EDE-9BBC-42A4-925D-BA45FF19684C}">
            <xm:f>NOT(ISERROR(SEARCH($E$8,J1)))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8" operator="containsText" id="{1449B2BF-14B0-4615-9E98-2A112E804E9B}">
            <xm:f>NOT(ISERROR(SEARCH($E$7,J1)))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9" operator="containsText" id="{3C424708-C3F3-4AE2-849F-C855A55F9403}">
            <xm:f>NOT(ISERROR(SEARCH($E$6,J1)))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0" operator="containsText" id="{0F2F8E35-326B-42C1-9E18-3E126692EA92}">
            <xm:f>NOT(ISERROR(SEARCH($E$5,J1)))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1" operator="containsText" id="{419EE73B-1FB3-438E-AB67-4BF70D35671D}">
            <xm:f>NOT(ISERROR(SEARCH($E$4,J1)))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2" operator="containsText" id="{A2FDAEC7-2C53-4AED-8360-D5B6E7B961F7}">
            <xm:f>NOT(ISERROR(SEARCH($E$3,J1)))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</xm:sqref>
        </x14:conditionalFormatting>
        <x14:conditionalFormatting xmlns:xm="http://schemas.microsoft.com/office/excel/2006/main">
          <x14:cfRule type="containsText" priority="1" operator="containsText" id="{6EFDE6A1-D0F6-41F3-9F2E-68F12B54F081}">
            <xm:f>NOT(ISERROR(SEARCH($E$78,F60)))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1D72E3D5-A63D-4C74-92D7-30987D0DD896}">
            <xm:f>NOT(ISERROR(SEARCH($E$77,F60)))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895E1A0A-4C9A-41DC-B648-81F0FF891893}">
            <xm:f>NOT(ISERROR(SEARCH($E$76,F60)))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2091F29E-05EE-457B-8CCE-706E7ACEA481}">
            <xm:f>NOT(ISERROR(SEARCH($E$75,F60)))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D701A1DF-6A03-438E-869F-E598180495CF}">
            <xm:f>NOT(ISERROR(SEARCH($E$74,F60)))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8EAA1FB1-039D-4F44-B7F9-54AE6675109B}">
            <xm:f>NOT(ISERROR(SEARCH($E$72,F60)))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DBD952EB-F082-47E7-9795-A0DB60F3C767}">
            <xm:f>NOT(ISERROR(SEARCH($E$71,F60)))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0A5582FF-0938-4314-8BA4-2518E74915B1}">
            <xm:f>NOT(ISERROR(SEARCH($E$70,F60)))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5D53B5A1-7922-4862-B685-D314BF66116F}">
            <xm:f>NOT(ISERROR(SEARCH($E$68,F60)))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4F7FDF96-720F-4E8D-9C75-11C19F745C07}">
            <xm:f>NOT(ISERROR(SEARCH($E$67,F60)))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C537A23F-6F60-4E25-87E2-EB57DF8E31F8}">
            <xm:f>NOT(ISERROR(SEARCH($E$66,F60)))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BEDCE7E2-3659-40D5-A05D-1332F40EDE6C}">
            <xm:f>NOT(ISERROR(SEARCH($E$65,F60)))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6B354DE1-975D-4F4E-A522-44112ABAF32F}">
            <xm:f>NOT(ISERROR(SEARCH($E$64,F60)))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48C693C8-BADF-46D6-883C-723B36502E7A}">
            <xm:f>NOT(ISERROR(SEARCH($E$63,F60)))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5C468608-C21C-4A03-9718-84A02C8A754E}">
            <xm:f>NOT(ISERROR(SEARCH($E$62,F60)))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CA317889-FA19-4E45-9D12-BF3D7FB34760}">
            <xm:f>NOT(ISERROR(SEARCH($E$61,F60)))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D75AE324-4E9C-43AD-940A-7F6696BC2799}">
            <xm:f>NOT(ISERROR(SEARCH($E$60,F60)))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BBA91906-0566-4895-8B9B-CDC74B66475E}">
            <xm:f>NOT(ISERROR(SEARCH($E$59,F60)))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88E0142D-0A87-4C7D-864D-6CD67E545378}">
            <xm:f>NOT(ISERROR(SEARCH($E$58,F60)))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AD806309-4F8A-49EA-88E5-BB2245E7E775}">
            <xm:f>NOT(ISERROR(SEARCH($E$57,F60)))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5E0BC429-C0B7-4C0D-A01C-86E3BB263B16}">
            <xm:f>NOT(ISERROR(SEARCH($E$56,F60)))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152B8C3A-1BD1-4F42-90BD-6D6EC0C7BCB8}">
            <xm:f>NOT(ISERROR(SEARCH($E$55,F60)))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42DCE3C4-7EEE-4980-9F64-CE853337774D}">
            <xm:f>NOT(ISERROR(SEARCH($E$54,F60)))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9E920143-9C33-4F2D-AEE2-B0583BF9D2D6}">
            <xm:f>NOT(ISERROR(SEARCH($E$53,F60)))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66833283-9DDE-4982-ADEF-513E438E7FB6}">
            <xm:f>NOT(ISERROR(SEARCH($E$52,F60)))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4E667CDE-46F5-4934-BAC6-7F51182C4602}">
            <xm:f>NOT(ISERROR(SEARCH($E$51,F60)))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0CF14011-7B9A-4959-9AF9-7D58821A5982}">
            <xm:f>NOT(ISERROR(SEARCH($E$50,F60)))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ADB13393-2171-4C64-914A-2E002E121C1B}">
            <xm:f>NOT(ISERROR(SEARCH($E$49,F60)))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1E9D3076-1651-47B7-8ABB-C3EBBCC33FDB}">
            <xm:f>NOT(ISERROR(SEARCH($E$48,F60)))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0E8E0992-9ABC-4FA7-B35D-0D760A4E12FE}">
            <xm:f>NOT(ISERROR(SEARCH($E$47,F60)))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4826E6E9-21E2-4EA1-A374-4766BD52E272}">
            <xm:f>NOT(ISERROR(SEARCH($E$46,F60)))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" operator="containsText" id="{5B5CCBD0-65ED-4BC8-B05E-12234EE6FD08}">
            <xm:f>NOT(ISERROR(SEARCH($E$45,F60)))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" operator="containsText" id="{7A590A24-8821-4664-A5BC-673E1D83D02C}">
            <xm:f>NOT(ISERROR(SEARCH($E$44,F60)))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" operator="containsText" id="{03AF08EC-83CC-4955-B96F-2527235DCF4F}">
            <xm:f>NOT(ISERROR(SEARCH($E$43,F60)))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" operator="containsText" id="{2667E951-F824-4F04-A66B-A8FF4144AA9C}">
            <xm:f>NOT(ISERROR(SEARCH($E$42,F60)))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" operator="containsText" id="{50D46E93-61B4-4736-9D75-ACCF5287915D}">
            <xm:f>NOT(ISERROR(SEARCH($E$41,F60)))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3F8C58BE-1C9D-4BB5-951B-95BFA07F2B97}">
            <xm:f>NOT(ISERROR(SEARCH($E$40,F60)))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3F225DF8-039F-4EC2-BC28-08B20E70AADF}">
            <xm:f>NOT(ISERROR(SEARCH($E$39,F60)))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" operator="containsText" id="{6C694651-D1D8-41B7-960A-A0677ABF2A48}">
            <xm:f>NOT(ISERROR(SEARCH($E$38,F60)))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" operator="containsText" id="{2A98A8E1-76C7-4964-B963-E973141D09F2}">
            <xm:f>NOT(ISERROR(SEARCH($E$37,F60)))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1" operator="containsText" id="{AA182D21-94F2-4036-9ABF-24E2BFFEA0D4}">
            <xm:f>NOT(ISERROR(SEARCH($E$36,F60)))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94F8660F-067A-43A5-BD3D-3C0A48ADA6EE}">
            <xm:f>NOT(ISERROR(SEARCH($E$35,F60)))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3" operator="containsText" id="{B853865F-6E58-4C38-8239-AA766566B62F}">
            <xm:f>NOT(ISERROR(SEARCH($E$34,F60)))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2A9F55ED-3C89-4A39-9725-8B4F5DF7F32E}">
            <xm:f>NOT(ISERROR(SEARCH($E$33,F60)))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" operator="containsText" id="{6425A108-BEDA-40A7-BC5A-FADFC52A3494}">
            <xm:f>NOT(ISERROR(SEARCH($E$32,F60)))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3C5FFF7F-95A8-4907-97C5-CDE27AC8189D}">
            <xm:f>NOT(ISERROR(SEARCH($E$31,F60)))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" operator="containsText" id="{7B3CA250-04E9-4B21-B468-4D4B1BC1554C}">
            <xm:f>NOT(ISERROR(SEARCH($E$30,F60)))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4CA81693-F062-4AD3-B40D-2473DA452E3D}">
            <xm:f>NOT(ISERROR(SEARCH($E$29,F60)))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" operator="containsText" id="{19CE5756-D0C5-49B5-A5C5-F64F98ED5B59}">
            <xm:f>NOT(ISERROR(SEARCH($E$28,F60)))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DE3DD9EB-64D7-4428-885E-DE6F322089A7}">
            <xm:f>NOT(ISERROR(SEARCH($E$27,F60)))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" operator="containsText" id="{07205FF6-EC08-419C-BA2D-DD3E0B0022FE}">
            <xm:f>NOT(ISERROR(SEARCH($E$26,F60)))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" operator="containsText" id="{37CDD100-FC71-450E-9BB1-FE5EA42513D4}">
            <xm:f>NOT(ISERROR(SEARCH($E$25,F60)))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" operator="containsText" id="{86D16471-C8F6-4D63-9340-6A40274035C9}">
            <xm:f>NOT(ISERROR(SEARCH($E$24,F60)))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" operator="containsText" id="{2FBB4F49-5408-4DA8-B9D6-EC0175F6F0B6}">
            <xm:f>NOT(ISERROR(SEARCH($E$23,F60)))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" operator="containsText" id="{8AF92C48-49E5-492A-936F-484916299773}">
            <xm:f>NOT(ISERROR(SEARCH($E$22,F60)))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" operator="containsText" id="{12F23F41-BD14-4DAC-ABB6-35F550C3DED9}">
            <xm:f>NOT(ISERROR(SEARCH($E$21,F60)))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" operator="containsText" id="{B5FEBC72-B677-4A46-9B25-C857C33FEC9A}">
            <xm:f>NOT(ISERROR(SEARCH($E$20,F60)))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" operator="containsText" id="{7A1263DE-A108-418F-BE99-327F7B9050EB}">
            <xm:f>NOT(ISERROR(SEARCH($E$19,F60)))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" operator="containsText" id="{7387CA53-76F7-40FC-8818-71D8F5D669F9}">
            <xm:f>NOT(ISERROR(SEARCH($E$18,F60)))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" operator="containsText" id="{C3CE5773-6801-4039-B96B-FB0D5CCC312C}">
            <xm:f>NOT(ISERROR(SEARCH($E$17,F60)))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" operator="containsText" id="{B35F2A77-5246-43D5-8B1C-3507EB5258B5}">
            <xm:f>NOT(ISERROR(SEARCH($E$16,F60)))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" operator="containsText" id="{1C3AC01A-A9B4-43CC-A6DF-E24C6011D146}">
            <xm:f>NOT(ISERROR(SEARCH($E$15,F60)))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" operator="containsText" id="{3EC9740B-D3A5-4D92-A110-729CFE274425}">
            <xm:f>NOT(ISERROR(SEARCH($E$14,F60)))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" operator="containsText" id="{E4F2B9C4-52B3-4F96-A666-2AA608F21430}">
            <xm:f>NOT(ISERROR(SEARCH($E$13,F60)))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" operator="containsText" id="{837B9A72-3BCC-4592-BBC9-4758D2FF4013}">
            <xm:f>NOT(ISERROR(SEARCH($E$12,F60)))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" operator="containsText" id="{872C6670-71A3-4E01-8B20-1510E5083558}">
            <xm:f>NOT(ISERROR(SEARCH($E$11,F60)))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" operator="containsText" id="{2ED5FE30-D474-4BA9-8940-88E87946C202}">
            <xm:f>NOT(ISERROR(SEARCH($E$10,F60)))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" operator="containsText" id="{4D51D91B-6E43-4150-A5D0-751E507E4EE2}">
            <xm:f>NOT(ISERROR(SEARCH($E$9,F60)))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" operator="containsText" id="{25F2E115-A065-4415-9FDA-8A497009D3D4}">
            <xm:f>NOT(ISERROR(SEARCH($E$8,F60)))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" operator="containsText" id="{E0E28417-CFC2-4C6E-A766-004D75313D87}">
            <xm:f>NOT(ISERROR(SEARCH($E$7,F60)))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" operator="containsText" id="{A0877CC3-0B41-4D56-A03F-07D0B438805D}">
            <xm:f>NOT(ISERROR(SEARCH($E$6,F60)))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" operator="containsText" id="{A8BFCEDE-5869-4CA1-81BE-1B323DAD3892}">
            <xm:f>NOT(ISERROR(SEARCH($E$5,F60)))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" operator="containsText" id="{3C64D7FA-0115-4F9A-84B9-3435E15C0B6E}">
            <xm:f>NOT(ISERROR(SEARCH($E$4,F60)))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" operator="containsText" id="{B706AA97-598D-4965-B46C-425507AC96BC}">
            <xm:f>NOT(ISERROR(SEARCH($E$3,F60)))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I60:J60 F60:G60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663D-639D-40D9-B798-1A4DE491A79A}">
  <dimension ref="A1:V77"/>
  <sheetViews>
    <sheetView topLeftCell="A52" zoomScale="70" zoomScaleNormal="70" workbookViewId="0">
      <selection activeCell="Q1" sqref="Q1:V77"/>
    </sheetView>
  </sheetViews>
  <sheetFormatPr defaultRowHeight="15"/>
  <cols>
    <col min="1" max="1" width="16.7109375" style="91" customWidth="1"/>
    <col min="2" max="2" width="9.140625" style="70"/>
    <col min="3" max="4" width="16.7109375" style="70" customWidth="1"/>
    <col min="6" max="7" width="14.5703125" style="2" customWidth="1"/>
    <col min="8" max="9" width="17.85546875" style="2" customWidth="1"/>
    <col min="11" max="11" width="16.7109375" style="91" customWidth="1"/>
    <col min="12" max="12" width="9.140625" style="70"/>
    <col min="13" max="14" width="16.7109375" style="70" customWidth="1"/>
    <col min="15" max="16" width="12.5703125" customWidth="1"/>
  </cols>
  <sheetData>
    <row r="1" spans="1:22" ht="39.75" thickBot="1">
      <c r="A1" s="3" t="s">
        <v>0</v>
      </c>
      <c r="B1" s="4" t="s">
        <v>1</v>
      </c>
      <c r="C1" s="97" t="s">
        <v>172</v>
      </c>
      <c r="D1" s="97" t="s">
        <v>173</v>
      </c>
      <c r="E1" s="23"/>
      <c r="F1" s="2" t="s">
        <v>263</v>
      </c>
      <c r="G1" s="2" t="s">
        <v>265</v>
      </c>
      <c r="H1" s="2" t="s">
        <v>264</v>
      </c>
      <c r="I1" s="2" t="s">
        <v>265</v>
      </c>
      <c r="J1" s="23"/>
      <c r="K1" s="3" t="s">
        <v>0</v>
      </c>
      <c r="L1" s="4" t="s">
        <v>1</v>
      </c>
      <c r="M1" s="97" t="s">
        <v>172</v>
      </c>
      <c r="N1" s="97" t="s">
        <v>173</v>
      </c>
      <c r="O1" s="102" t="s">
        <v>261</v>
      </c>
      <c r="P1" s="102" t="s">
        <v>262</v>
      </c>
      <c r="Q1" t="s">
        <v>0</v>
      </c>
      <c r="R1" t="s">
        <v>1</v>
      </c>
      <c r="S1" t="s">
        <v>173</v>
      </c>
      <c r="T1" t="s">
        <v>172</v>
      </c>
      <c r="U1" t="s">
        <v>261</v>
      </c>
      <c r="V1" t="s">
        <v>262</v>
      </c>
    </row>
    <row r="2" spans="1:22" ht="27" thickTop="1">
      <c r="A2" s="71" t="s">
        <v>2</v>
      </c>
      <c r="B2" s="72" t="s">
        <v>3</v>
      </c>
      <c r="C2" s="73">
        <v>33.200000000000003</v>
      </c>
      <c r="D2" s="94">
        <v>17.2</v>
      </c>
      <c r="F2" s="2">
        <v>560447</v>
      </c>
      <c r="G2" s="2" t="s">
        <v>181</v>
      </c>
      <c r="H2" s="2">
        <v>556092</v>
      </c>
      <c r="I2" s="2" t="s">
        <v>181</v>
      </c>
      <c r="K2" s="71" t="s">
        <v>2</v>
      </c>
      <c r="L2" s="72" t="s">
        <v>3</v>
      </c>
      <c r="M2" s="101">
        <f>(C2/F2)*1000000</f>
        <v>59.238429325163665</v>
      </c>
      <c r="N2" s="101">
        <f>(D2/H2)*1000000</f>
        <v>30.930133862742135</v>
      </c>
      <c r="Q2" t="s">
        <v>2</v>
      </c>
      <c r="R2" t="s">
        <v>3</v>
      </c>
      <c r="S2" s="99">
        <v>30.930133862742135</v>
      </c>
      <c r="T2" s="99">
        <v>59.238429325163665</v>
      </c>
      <c r="U2" s="99">
        <f>T2-S2</f>
        <v>28.30829546242153</v>
      </c>
      <c r="V2" s="56">
        <f>(T2-S2)/S2</f>
        <v>0.91523352559819271</v>
      </c>
    </row>
    <row r="3" spans="1:22" ht="39">
      <c r="A3" s="76" t="s">
        <v>4</v>
      </c>
      <c r="B3" s="77" t="s">
        <v>5</v>
      </c>
      <c r="C3" s="73">
        <v>6.8</v>
      </c>
      <c r="D3" s="94">
        <v>6.6</v>
      </c>
      <c r="F3" s="2">
        <v>292090</v>
      </c>
      <c r="G3" s="2" t="s">
        <v>182</v>
      </c>
      <c r="H3" s="2">
        <v>299107</v>
      </c>
      <c r="I3" s="2" t="s">
        <v>182</v>
      </c>
      <c r="K3" s="76" t="s">
        <v>4</v>
      </c>
      <c r="L3" s="77" t="s">
        <v>5</v>
      </c>
      <c r="M3" s="101">
        <f t="shared" ref="M3:M66" si="0">(C3/F3)*1000000</f>
        <v>23.280495737615116</v>
      </c>
      <c r="N3" s="101">
        <f t="shared" ref="N3:N66" si="1">(D3/H3)*1000000</f>
        <v>22.065682180624322</v>
      </c>
      <c r="Q3" t="s">
        <v>4</v>
      </c>
      <c r="R3" t="s">
        <v>5</v>
      </c>
      <c r="S3" s="99">
        <v>22.065682180624322</v>
      </c>
      <c r="T3" s="99">
        <v>23.280495737615116</v>
      </c>
      <c r="U3" s="99">
        <f t="shared" ref="U3:U66" si="2">T3-S3</f>
        <v>1.2148135569907943</v>
      </c>
      <c r="V3" s="56">
        <f t="shared" ref="V3:V66" si="3">(T3-S3)/S3</f>
        <v>5.5054430089522058E-2</v>
      </c>
    </row>
    <row r="4" spans="1:22" ht="26.25">
      <c r="A4" s="76" t="s">
        <v>6</v>
      </c>
      <c r="B4" s="77" t="s">
        <v>7</v>
      </c>
      <c r="C4" s="73">
        <v>6.6</v>
      </c>
      <c r="D4" s="94">
        <v>6.4</v>
      </c>
      <c r="F4" s="2">
        <v>397269</v>
      </c>
      <c r="G4" s="2" t="s">
        <v>183</v>
      </c>
      <c r="H4" s="2">
        <v>379716</v>
      </c>
      <c r="I4" s="2" t="s">
        <v>183</v>
      </c>
      <c r="K4" s="76" t="s">
        <v>6</v>
      </c>
      <c r="L4" s="77" t="s">
        <v>7</v>
      </c>
      <c r="M4" s="101">
        <f t="shared" si="0"/>
        <v>16.613428180905128</v>
      </c>
      <c r="N4" s="101">
        <f t="shared" si="1"/>
        <v>16.854701935130468</v>
      </c>
      <c r="Q4" t="s">
        <v>6</v>
      </c>
      <c r="R4" t="s">
        <v>7</v>
      </c>
      <c r="S4" s="99">
        <v>16.854701935130468</v>
      </c>
      <c r="T4" s="99">
        <v>16.613428180905128</v>
      </c>
      <c r="U4" s="99">
        <f t="shared" si="2"/>
        <v>-0.24127375422533959</v>
      </c>
      <c r="V4" s="56">
        <f t="shared" si="3"/>
        <v>-1.4314922634285788E-2</v>
      </c>
    </row>
    <row r="5" spans="1:22" ht="26.25">
      <c r="A5" s="76" t="s">
        <v>8</v>
      </c>
      <c r="B5" s="77" t="s">
        <v>9</v>
      </c>
      <c r="C5" s="73">
        <v>21.8</v>
      </c>
      <c r="D5" s="94">
        <v>14.8</v>
      </c>
      <c r="F5" s="2">
        <v>497642</v>
      </c>
      <c r="G5" s="2" t="s">
        <v>184</v>
      </c>
      <c r="H5" s="2">
        <v>448901</v>
      </c>
      <c r="I5" s="2" t="s">
        <v>184</v>
      </c>
      <c r="K5" s="76" t="s">
        <v>8</v>
      </c>
      <c r="L5" s="77" t="s">
        <v>9</v>
      </c>
      <c r="M5" s="101">
        <f t="shared" si="0"/>
        <v>43.806591887340701</v>
      </c>
      <c r="N5" s="101">
        <f t="shared" si="1"/>
        <v>32.969407508559797</v>
      </c>
      <c r="Q5" t="s">
        <v>8</v>
      </c>
      <c r="R5" t="s">
        <v>9</v>
      </c>
      <c r="S5" s="99">
        <v>32.969407508559797</v>
      </c>
      <c r="T5" s="99">
        <v>43.806591887340701</v>
      </c>
      <c r="U5" s="99">
        <f t="shared" si="2"/>
        <v>10.837184378780904</v>
      </c>
      <c r="V5" s="56">
        <f t="shared" si="3"/>
        <v>0.32870425032561662</v>
      </c>
    </row>
    <row r="6" spans="1:22" ht="26.25">
      <c r="A6" s="74" t="s">
        <v>10</v>
      </c>
      <c r="B6" s="77" t="s">
        <v>7</v>
      </c>
      <c r="C6" s="73">
        <v>30.2</v>
      </c>
      <c r="D6" s="94">
        <v>22.4</v>
      </c>
      <c r="F6" s="2">
        <v>965872</v>
      </c>
      <c r="G6" s="2" t="s">
        <v>185</v>
      </c>
      <c r="H6" s="2">
        <v>887061</v>
      </c>
      <c r="I6" s="2" t="s">
        <v>185</v>
      </c>
      <c r="K6" s="74" t="s">
        <v>10</v>
      </c>
      <c r="L6" s="77" t="s">
        <v>7</v>
      </c>
      <c r="M6" s="101">
        <f t="shared" si="0"/>
        <v>31.267083008928722</v>
      </c>
      <c r="N6" s="101">
        <f t="shared" si="1"/>
        <v>25.25192743227354</v>
      </c>
      <c r="Q6" t="s">
        <v>10</v>
      </c>
      <c r="R6" t="s">
        <v>7</v>
      </c>
      <c r="S6" s="99">
        <v>25.25192743227354</v>
      </c>
      <c r="T6" s="99">
        <v>31.267083008928722</v>
      </c>
      <c r="U6" s="99">
        <f t="shared" si="2"/>
        <v>6.0151555766551823</v>
      </c>
      <c r="V6" s="56">
        <f t="shared" si="3"/>
        <v>0.23820580004389835</v>
      </c>
    </row>
    <row r="7" spans="1:22" ht="26.25">
      <c r="A7" s="71" t="s">
        <v>11</v>
      </c>
      <c r="B7" s="79" t="s">
        <v>12</v>
      </c>
      <c r="C7" s="73">
        <v>15</v>
      </c>
      <c r="D7" s="94">
        <v>11.4</v>
      </c>
      <c r="F7" s="2">
        <v>602274</v>
      </c>
      <c r="G7" s="2" t="s">
        <v>186</v>
      </c>
      <c r="H7" s="2">
        <v>622454</v>
      </c>
      <c r="I7" s="2" t="s">
        <v>186</v>
      </c>
      <c r="K7" s="71" t="s">
        <v>11</v>
      </c>
      <c r="L7" s="79" t="s">
        <v>12</v>
      </c>
      <c r="M7" s="101">
        <f t="shared" si="0"/>
        <v>24.905607746640236</v>
      </c>
      <c r="N7" s="101">
        <f t="shared" si="1"/>
        <v>18.314606380551819</v>
      </c>
      <c r="Q7" t="s">
        <v>11</v>
      </c>
      <c r="R7" t="s">
        <v>12</v>
      </c>
      <c r="S7" s="99">
        <v>18.314606380551819</v>
      </c>
      <c r="T7" s="99">
        <v>24.905607746640236</v>
      </c>
      <c r="U7" s="99">
        <f t="shared" si="2"/>
        <v>6.5910013660884168</v>
      </c>
      <c r="V7" s="56">
        <f t="shared" si="3"/>
        <v>0.35987676880063146</v>
      </c>
    </row>
    <row r="8" spans="1:22" ht="26.25">
      <c r="A8" s="80" t="s">
        <v>13</v>
      </c>
      <c r="B8" s="81" t="s">
        <v>14</v>
      </c>
      <c r="C8" s="73">
        <v>2.8</v>
      </c>
      <c r="D8" s="94">
        <v>1.2</v>
      </c>
      <c r="F8" s="2">
        <v>228057</v>
      </c>
      <c r="G8" s="2" t="s">
        <v>187</v>
      </c>
      <c r="H8" s="2">
        <v>214196</v>
      </c>
      <c r="I8" s="2" t="s">
        <v>187</v>
      </c>
      <c r="K8" s="80" t="s">
        <v>13</v>
      </c>
      <c r="L8" s="81" t="s">
        <v>14</v>
      </c>
      <c r="M8" s="101">
        <f t="shared" si="0"/>
        <v>12.27763234629939</v>
      </c>
      <c r="N8" s="101">
        <f t="shared" si="1"/>
        <v>5.6023455153224146</v>
      </c>
      <c r="Q8" t="s">
        <v>13</v>
      </c>
      <c r="R8" t="s">
        <v>14</v>
      </c>
      <c r="S8" s="99">
        <v>5.6023455153224146</v>
      </c>
      <c r="T8" s="99">
        <v>12.27763234629939</v>
      </c>
      <c r="U8" s="99">
        <f t="shared" si="2"/>
        <v>6.6752868309769751</v>
      </c>
      <c r="V8" s="56">
        <f t="shared" si="3"/>
        <v>1.191516448373287</v>
      </c>
    </row>
    <row r="9" spans="1:22" ht="26.25">
      <c r="A9" s="71" t="s">
        <v>15</v>
      </c>
      <c r="B9" s="79" t="s">
        <v>16</v>
      </c>
      <c r="C9" s="73">
        <v>9</v>
      </c>
      <c r="D9" s="94">
        <v>8</v>
      </c>
      <c r="F9" s="2">
        <v>689326</v>
      </c>
      <c r="G9" s="2" t="s">
        <v>188</v>
      </c>
      <c r="H9" s="2">
        <v>650281</v>
      </c>
      <c r="I9" s="2" t="s">
        <v>188</v>
      </c>
      <c r="K9" s="71" t="s">
        <v>15</v>
      </c>
      <c r="L9" s="79" t="s">
        <v>16</v>
      </c>
      <c r="M9" s="101">
        <f t="shared" si="0"/>
        <v>13.05623173940922</v>
      </c>
      <c r="N9" s="101">
        <f t="shared" si="1"/>
        <v>12.302373896823065</v>
      </c>
      <c r="Q9" t="s">
        <v>15</v>
      </c>
      <c r="R9" t="s">
        <v>16</v>
      </c>
      <c r="S9" s="99">
        <v>12.302373896823065</v>
      </c>
      <c r="T9" s="99">
        <v>13.05623173940922</v>
      </c>
      <c r="U9" s="99">
        <f t="shared" si="2"/>
        <v>0.75385784258615551</v>
      </c>
      <c r="V9" s="56">
        <f t="shared" si="3"/>
        <v>6.127742896684598E-2</v>
      </c>
    </row>
    <row r="10" spans="1:22" ht="26.25">
      <c r="A10" s="71" t="s">
        <v>17</v>
      </c>
      <c r="B10" s="79" t="s">
        <v>18</v>
      </c>
      <c r="C10" s="73">
        <v>1</v>
      </c>
      <c r="D10" s="94">
        <v>1</v>
      </c>
      <c r="F10" s="2">
        <v>108777</v>
      </c>
      <c r="G10" s="2" t="s">
        <v>189</v>
      </c>
      <c r="H10" s="2">
        <v>103919</v>
      </c>
      <c r="I10" s="2" t="s">
        <v>189</v>
      </c>
      <c r="K10" s="71" t="s">
        <v>17</v>
      </c>
      <c r="L10" s="79" t="s">
        <v>18</v>
      </c>
      <c r="M10" s="101">
        <f t="shared" si="0"/>
        <v>9.1931198690899745</v>
      </c>
      <c r="N10" s="101">
        <f t="shared" si="1"/>
        <v>9.6228793579614891</v>
      </c>
      <c r="Q10" t="s">
        <v>17</v>
      </c>
      <c r="R10" t="s">
        <v>18</v>
      </c>
      <c r="S10" s="99">
        <v>9.6228793579614891</v>
      </c>
      <c r="T10" s="99">
        <v>9.1931198690899745</v>
      </c>
      <c r="U10" s="99">
        <f t="shared" si="2"/>
        <v>-0.42975948887151461</v>
      </c>
      <c r="V10" s="56">
        <f t="shared" si="3"/>
        <v>-4.466017632403893E-2</v>
      </c>
    </row>
    <row r="11" spans="1:22" ht="26.25">
      <c r="A11" s="81" t="s">
        <v>19</v>
      </c>
      <c r="B11" s="77" t="s">
        <v>20</v>
      </c>
      <c r="C11" s="73">
        <v>4.4000000000000004</v>
      </c>
      <c r="D11" s="94">
        <v>2</v>
      </c>
      <c r="F11" s="2">
        <v>145014</v>
      </c>
      <c r="G11" s="2" t="s">
        <v>190</v>
      </c>
      <c r="H11" s="2">
        <v>147340</v>
      </c>
      <c r="I11" s="2" t="s">
        <v>190</v>
      </c>
      <c r="K11" s="81" t="s">
        <v>19</v>
      </c>
      <c r="L11" s="77" t="s">
        <v>20</v>
      </c>
      <c r="M11" s="101">
        <f t="shared" si="0"/>
        <v>30.3418980236391</v>
      </c>
      <c r="N11" s="101">
        <f t="shared" si="1"/>
        <v>13.574046423238768</v>
      </c>
      <c r="Q11" t="s">
        <v>19</v>
      </c>
      <c r="R11" t="s">
        <v>20</v>
      </c>
      <c r="S11" s="99">
        <v>13.574046423238768</v>
      </c>
      <c r="T11" s="99">
        <v>30.3418980236391</v>
      </c>
      <c r="U11" s="99">
        <f t="shared" si="2"/>
        <v>16.767851600400334</v>
      </c>
      <c r="V11" s="56">
        <f t="shared" si="3"/>
        <v>1.2352876274014926</v>
      </c>
    </row>
    <row r="12" spans="1:22" ht="26.25">
      <c r="A12" s="71" t="s">
        <v>21</v>
      </c>
      <c r="B12" s="79" t="s">
        <v>22</v>
      </c>
      <c r="C12" s="73">
        <v>0.4</v>
      </c>
      <c r="D12" s="94">
        <v>0.2</v>
      </c>
      <c r="F12" s="2">
        <v>42645</v>
      </c>
      <c r="G12" s="2" t="s">
        <v>191</v>
      </c>
      <c r="H12" s="2">
        <v>42570</v>
      </c>
      <c r="I12" s="2" t="s">
        <v>191</v>
      </c>
      <c r="K12" s="71" t="s">
        <v>21</v>
      </c>
      <c r="L12" s="79" t="s">
        <v>22</v>
      </c>
      <c r="M12" s="101">
        <f t="shared" si="0"/>
        <v>9.3797631609801861</v>
      </c>
      <c r="N12" s="101">
        <f t="shared" si="1"/>
        <v>4.6981442330279544</v>
      </c>
      <c r="Q12" t="s">
        <v>21</v>
      </c>
      <c r="R12" t="s">
        <v>22</v>
      </c>
      <c r="S12" s="99">
        <v>4.6981442330279544</v>
      </c>
      <c r="T12" s="99">
        <v>9.3797631609801861</v>
      </c>
      <c r="U12" s="99">
        <f t="shared" si="2"/>
        <v>4.6816189279522318</v>
      </c>
      <c r="V12" s="56">
        <f t="shared" si="3"/>
        <v>0.99648258881463248</v>
      </c>
    </row>
    <row r="13" spans="1:22" ht="26.25">
      <c r="A13" s="71" t="s">
        <v>23</v>
      </c>
      <c r="B13" s="79" t="s">
        <v>24</v>
      </c>
      <c r="C13" s="73">
        <v>7.4</v>
      </c>
      <c r="D13" s="94">
        <v>4.8</v>
      </c>
      <c r="F13" s="2">
        <v>137041</v>
      </c>
      <c r="G13" s="2" t="s">
        <v>192</v>
      </c>
      <c r="H13" s="2">
        <v>127694</v>
      </c>
      <c r="I13" s="2" t="s">
        <v>192</v>
      </c>
      <c r="K13" s="71" t="s">
        <v>23</v>
      </c>
      <c r="L13" s="79" t="s">
        <v>24</v>
      </c>
      <c r="M13" s="101">
        <f t="shared" si="0"/>
        <v>53.998438423537486</v>
      </c>
      <c r="N13" s="101">
        <f t="shared" si="1"/>
        <v>37.589863266872364</v>
      </c>
      <c r="Q13" t="s">
        <v>23</v>
      </c>
      <c r="R13" t="s">
        <v>24</v>
      </c>
      <c r="S13" s="99">
        <v>37.589863266872364</v>
      </c>
      <c r="T13" s="99">
        <v>53.998438423537486</v>
      </c>
      <c r="U13" s="99">
        <f t="shared" si="2"/>
        <v>16.408575156665123</v>
      </c>
      <c r="V13" s="56">
        <f t="shared" si="3"/>
        <v>0.43651595751149924</v>
      </c>
    </row>
    <row r="14" spans="1:22" ht="26.25">
      <c r="A14" s="71" t="s">
        <v>23</v>
      </c>
      <c r="B14" s="79" t="s">
        <v>25</v>
      </c>
      <c r="C14" s="73">
        <v>2</v>
      </c>
      <c r="D14" s="94">
        <v>1.6</v>
      </c>
      <c r="F14" s="2">
        <v>47273</v>
      </c>
      <c r="G14" s="2" t="s">
        <v>193</v>
      </c>
      <c r="H14" s="2">
        <v>50566</v>
      </c>
      <c r="I14" s="2" t="s">
        <v>193</v>
      </c>
      <c r="K14" s="71" t="s">
        <v>23</v>
      </c>
      <c r="L14" s="79" t="s">
        <v>25</v>
      </c>
      <c r="M14" s="101">
        <f t="shared" si="0"/>
        <v>42.307448226260234</v>
      </c>
      <c r="N14" s="101">
        <f t="shared" si="1"/>
        <v>31.64181465807064</v>
      </c>
      <c r="Q14" t="s">
        <v>23</v>
      </c>
      <c r="R14" t="s">
        <v>25</v>
      </c>
      <c r="S14" s="99">
        <v>31.64181465807064</v>
      </c>
      <c r="T14" s="99">
        <v>42.307448226260234</v>
      </c>
      <c r="U14" s="99">
        <f t="shared" si="2"/>
        <v>10.665633568189595</v>
      </c>
      <c r="V14" s="56">
        <f t="shared" si="3"/>
        <v>0.3370740168806719</v>
      </c>
    </row>
    <row r="15" spans="1:22" ht="26.25">
      <c r="A15" s="71" t="s">
        <v>26</v>
      </c>
      <c r="B15" s="72" t="s">
        <v>27</v>
      </c>
      <c r="C15" s="73">
        <v>26.6</v>
      </c>
      <c r="D15" s="94">
        <v>16</v>
      </c>
      <c r="F15" s="2">
        <v>873570</v>
      </c>
      <c r="G15" s="2" t="s">
        <v>194</v>
      </c>
      <c r="H15" s="2">
        <v>792137</v>
      </c>
      <c r="I15" s="2" t="s">
        <v>194</v>
      </c>
      <c r="K15" s="71" t="s">
        <v>26</v>
      </c>
      <c r="L15" s="72" t="s">
        <v>27</v>
      </c>
      <c r="M15" s="101">
        <f t="shared" si="0"/>
        <v>30.449763613677209</v>
      </c>
      <c r="N15" s="101">
        <f t="shared" si="1"/>
        <v>20.198526265027386</v>
      </c>
      <c r="Q15" t="s">
        <v>26</v>
      </c>
      <c r="R15" t="s">
        <v>27</v>
      </c>
      <c r="S15" s="99">
        <v>20.198526265027386</v>
      </c>
      <c r="T15" s="99">
        <v>30.449763613677209</v>
      </c>
      <c r="U15" s="99">
        <f t="shared" si="2"/>
        <v>10.251237348649823</v>
      </c>
      <c r="V15" s="56">
        <f t="shared" si="3"/>
        <v>0.50752402497796412</v>
      </c>
    </row>
    <row r="16" spans="1:22" ht="26.25">
      <c r="A16" s="84" t="s">
        <v>28</v>
      </c>
      <c r="B16" s="84" t="s">
        <v>29</v>
      </c>
      <c r="C16" s="73">
        <v>0.8</v>
      </c>
      <c r="D16" s="94">
        <v>0.8</v>
      </c>
      <c r="F16" s="2">
        <v>64099</v>
      </c>
      <c r="G16" s="2" t="s">
        <v>195</v>
      </c>
      <c r="H16" s="2">
        <v>62195</v>
      </c>
      <c r="I16" s="2" t="s">
        <v>195</v>
      </c>
      <c r="K16" s="84" t="s">
        <v>28</v>
      </c>
      <c r="L16" s="84" t="s">
        <v>29</v>
      </c>
      <c r="M16" s="101">
        <f t="shared" si="0"/>
        <v>12.480693926582319</v>
      </c>
      <c r="N16" s="101">
        <f t="shared" si="1"/>
        <v>12.862770319157489</v>
      </c>
      <c r="Q16" t="s">
        <v>28</v>
      </c>
      <c r="R16" t="s">
        <v>29</v>
      </c>
      <c r="S16" s="99">
        <v>12.862770319157489</v>
      </c>
      <c r="T16" s="99">
        <v>12.480693926582319</v>
      </c>
      <c r="U16" s="99">
        <f t="shared" si="2"/>
        <v>-0.38207639257517023</v>
      </c>
      <c r="V16" s="56">
        <f t="shared" si="3"/>
        <v>-2.970405154526589E-2</v>
      </c>
    </row>
    <row r="17" spans="1:22" ht="26.25">
      <c r="A17" s="71" t="s">
        <v>30</v>
      </c>
      <c r="B17" s="79" t="s">
        <v>31</v>
      </c>
      <c r="C17" s="73">
        <v>46.8</v>
      </c>
      <c r="D17" s="94">
        <v>38.200000000000003</v>
      </c>
      <c r="F17" s="2">
        <v>2699347</v>
      </c>
      <c r="G17" s="2" t="s">
        <v>196</v>
      </c>
      <c r="H17" s="2">
        <v>2717534</v>
      </c>
      <c r="I17" s="2" t="s">
        <v>196</v>
      </c>
      <c r="K17" s="71" t="s">
        <v>30</v>
      </c>
      <c r="L17" s="79" t="s">
        <v>31</v>
      </c>
      <c r="M17" s="101">
        <f t="shared" si="0"/>
        <v>17.337526446210877</v>
      </c>
      <c r="N17" s="101">
        <f t="shared" si="1"/>
        <v>14.05686184607074</v>
      </c>
      <c r="Q17" t="s">
        <v>30</v>
      </c>
      <c r="R17" t="s">
        <v>31</v>
      </c>
      <c r="S17" s="99">
        <v>14.05686184607074</v>
      </c>
      <c r="T17" s="99">
        <v>17.337526446210877</v>
      </c>
      <c r="U17" s="99">
        <f t="shared" si="2"/>
        <v>3.2806646001401365</v>
      </c>
      <c r="V17" s="56">
        <f t="shared" si="3"/>
        <v>0.23338527731615771</v>
      </c>
    </row>
    <row r="18" spans="1:22" ht="26.25">
      <c r="A18" s="71" t="s">
        <v>32</v>
      </c>
      <c r="B18" s="72" t="s">
        <v>33</v>
      </c>
      <c r="C18" s="73">
        <v>9.8000000000000007</v>
      </c>
      <c r="D18" s="94">
        <v>4</v>
      </c>
      <c r="F18" s="2">
        <v>383331</v>
      </c>
      <c r="G18" s="2" t="s">
        <v>197</v>
      </c>
      <c r="H18" s="2">
        <v>390584</v>
      </c>
      <c r="I18" s="2" t="s">
        <v>197</v>
      </c>
      <c r="K18" s="71" t="s">
        <v>32</v>
      </c>
      <c r="L18" s="72" t="s">
        <v>33</v>
      </c>
      <c r="M18" s="101">
        <f t="shared" si="0"/>
        <v>25.565373006618302</v>
      </c>
      <c r="N18" s="101">
        <f t="shared" si="1"/>
        <v>10.241074903221842</v>
      </c>
      <c r="Q18" t="s">
        <v>32</v>
      </c>
      <c r="R18" t="s">
        <v>33</v>
      </c>
      <c r="S18" s="99">
        <v>10.241074903221842</v>
      </c>
      <c r="T18" s="99">
        <v>25.565373006618302</v>
      </c>
      <c r="U18" s="99">
        <f t="shared" si="2"/>
        <v>15.32429810339646</v>
      </c>
      <c r="V18" s="56">
        <f t="shared" si="3"/>
        <v>1.4963564126042508</v>
      </c>
    </row>
    <row r="19" spans="1:22" ht="39">
      <c r="A19" s="76" t="s">
        <v>34</v>
      </c>
      <c r="B19" s="77" t="s">
        <v>18</v>
      </c>
      <c r="C19" s="73">
        <v>9</v>
      </c>
      <c r="D19" s="94">
        <v>4.8</v>
      </c>
      <c r="F19" s="2">
        <v>471686</v>
      </c>
      <c r="G19" s="2" t="s">
        <v>198</v>
      </c>
      <c r="H19" s="2">
        <v>442040</v>
      </c>
      <c r="I19" s="2" t="s">
        <v>198</v>
      </c>
      <c r="K19" s="76" t="s">
        <v>34</v>
      </c>
      <c r="L19" s="77" t="s">
        <v>18</v>
      </c>
      <c r="M19" s="101">
        <f t="shared" si="0"/>
        <v>19.080489986982865</v>
      </c>
      <c r="N19" s="101">
        <f t="shared" si="1"/>
        <v>10.858745814858384</v>
      </c>
      <c r="Q19" t="s">
        <v>34</v>
      </c>
      <c r="R19" t="s">
        <v>18</v>
      </c>
      <c r="S19" s="99">
        <v>10.858745814858384</v>
      </c>
      <c r="T19" s="99">
        <v>19.080489986982865</v>
      </c>
      <c r="U19" s="99">
        <f t="shared" si="2"/>
        <v>8.2217441721244811</v>
      </c>
      <c r="V19" s="56">
        <f t="shared" si="3"/>
        <v>0.75715412371789703</v>
      </c>
    </row>
    <row r="20" spans="1:22" ht="26.25">
      <c r="A20" s="74" t="s">
        <v>35</v>
      </c>
      <c r="B20" s="79" t="s">
        <v>33</v>
      </c>
      <c r="C20" s="73">
        <v>17.399999999999999</v>
      </c>
      <c r="D20" s="94">
        <v>10.8</v>
      </c>
      <c r="F20" s="2">
        <v>889079</v>
      </c>
      <c r="G20" s="2" t="s">
        <v>199</v>
      </c>
      <c r="H20" s="2">
        <v>824663</v>
      </c>
      <c r="I20" s="2" t="s">
        <v>199</v>
      </c>
      <c r="K20" s="74" t="s">
        <v>35</v>
      </c>
      <c r="L20" s="79" t="s">
        <v>33</v>
      </c>
      <c r="M20" s="101">
        <f t="shared" si="0"/>
        <v>19.570814292093278</v>
      </c>
      <c r="N20" s="101">
        <f t="shared" si="1"/>
        <v>13.096258714165666</v>
      </c>
      <c r="Q20" t="s">
        <v>35</v>
      </c>
      <c r="R20" t="s">
        <v>33</v>
      </c>
      <c r="S20" s="99">
        <v>13.096258714165666</v>
      </c>
      <c r="T20" s="99">
        <v>19.570814292093278</v>
      </c>
      <c r="U20" s="99">
        <f t="shared" si="2"/>
        <v>6.474555577927612</v>
      </c>
      <c r="V20" s="56">
        <f t="shared" si="3"/>
        <v>0.49438207653338129</v>
      </c>
    </row>
    <row r="21" spans="1:22" ht="26.25">
      <c r="A21" s="78" t="s">
        <v>36</v>
      </c>
      <c r="B21" s="77" t="s">
        <v>7</v>
      </c>
      <c r="C21" s="73">
        <v>57.8</v>
      </c>
      <c r="D21" s="94">
        <v>40.200000000000003</v>
      </c>
      <c r="F21" s="2">
        <v>1338846</v>
      </c>
      <c r="G21" s="2" t="s">
        <v>200</v>
      </c>
      <c r="H21" s="2">
        <v>1260688</v>
      </c>
      <c r="I21" s="2" t="s">
        <v>200</v>
      </c>
      <c r="K21" s="78" t="s">
        <v>36</v>
      </c>
      <c r="L21" s="77" t="s">
        <v>7</v>
      </c>
      <c r="M21" s="101">
        <f t="shared" si="0"/>
        <v>43.171507402643769</v>
      </c>
      <c r="N21" s="101">
        <f t="shared" si="1"/>
        <v>31.887350399147131</v>
      </c>
      <c r="Q21" t="s">
        <v>36</v>
      </c>
      <c r="R21" t="s">
        <v>7</v>
      </c>
      <c r="S21" s="99">
        <v>31.887350399147131</v>
      </c>
      <c r="T21" s="99">
        <v>43.171507402643769</v>
      </c>
      <c r="U21" s="99">
        <f t="shared" si="2"/>
        <v>11.284157003496638</v>
      </c>
      <c r="V21" s="56">
        <f t="shared" si="3"/>
        <v>0.35387565483642214</v>
      </c>
    </row>
    <row r="22" spans="1:22" ht="26.25">
      <c r="A22" s="78" t="s">
        <v>37</v>
      </c>
      <c r="B22" s="72" t="s">
        <v>38</v>
      </c>
      <c r="C22" s="73">
        <v>0.2</v>
      </c>
      <c r="D22" s="94">
        <v>0.6</v>
      </c>
      <c r="F22" s="2">
        <v>68640</v>
      </c>
      <c r="G22" s="2" t="s">
        <v>201</v>
      </c>
      <c r="H22" s="2">
        <v>66510</v>
      </c>
      <c r="I22" s="2" t="s">
        <v>201</v>
      </c>
      <c r="K22" s="78" t="s">
        <v>37</v>
      </c>
      <c r="L22" s="72" t="s">
        <v>38</v>
      </c>
      <c r="M22" s="101">
        <f t="shared" si="0"/>
        <v>2.9137529137529139</v>
      </c>
      <c r="N22" s="101">
        <f t="shared" si="1"/>
        <v>9.0211998195760028</v>
      </c>
      <c r="Q22" t="s">
        <v>37</v>
      </c>
      <c r="R22" t="s">
        <v>38</v>
      </c>
      <c r="S22" s="99">
        <v>9.0211998195760028</v>
      </c>
      <c r="T22" s="99">
        <v>2.9137529137529139</v>
      </c>
      <c r="U22" s="99">
        <f t="shared" si="2"/>
        <v>-6.1074469058230889</v>
      </c>
      <c r="V22" s="56">
        <f t="shared" si="3"/>
        <v>-0.67701048951048948</v>
      </c>
    </row>
    <row r="23" spans="1:22" ht="26.25">
      <c r="A23" s="71" t="s">
        <v>39</v>
      </c>
      <c r="B23" s="79" t="s">
        <v>18</v>
      </c>
      <c r="C23" s="73">
        <v>16.399999999999999</v>
      </c>
      <c r="D23" s="94">
        <v>13.8</v>
      </c>
      <c r="F23" s="2">
        <v>715878</v>
      </c>
      <c r="G23" s="2" t="s">
        <v>202</v>
      </c>
      <c r="H23" s="2">
        <v>649654</v>
      </c>
      <c r="I23" s="2" t="s">
        <v>202</v>
      </c>
      <c r="K23" s="71" t="s">
        <v>39</v>
      </c>
      <c r="L23" s="79" t="s">
        <v>18</v>
      </c>
      <c r="M23" s="101">
        <f t="shared" si="0"/>
        <v>22.908931410100603</v>
      </c>
      <c r="N23" s="101">
        <f t="shared" si="1"/>
        <v>21.242076551518196</v>
      </c>
      <c r="Q23" t="s">
        <v>39</v>
      </c>
      <c r="R23" t="s">
        <v>18</v>
      </c>
      <c r="S23" s="99">
        <v>21.242076551518196</v>
      </c>
      <c r="T23" s="99">
        <v>22.908931410100603</v>
      </c>
      <c r="U23" s="99">
        <f t="shared" si="2"/>
        <v>1.6668548585824077</v>
      </c>
      <c r="V23" s="56">
        <f t="shared" si="3"/>
        <v>7.8469487412861985E-2</v>
      </c>
    </row>
    <row r="24" spans="1:22" ht="26.25">
      <c r="A24" s="80" t="s">
        <v>40</v>
      </c>
      <c r="B24" s="79" t="s">
        <v>41</v>
      </c>
      <c r="C24" s="73">
        <v>3.6</v>
      </c>
      <c r="D24" s="94">
        <v>2.6</v>
      </c>
      <c r="F24" s="2">
        <v>215408</v>
      </c>
      <c r="G24" s="2" t="s">
        <v>203</v>
      </c>
      <c r="H24" s="2">
        <v>208020</v>
      </c>
      <c r="I24" s="2" t="s">
        <v>203</v>
      </c>
      <c r="K24" s="80" t="s">
        <v>40</v>
      </c>
      <c r="L24" s="79" t="s">
        <v>41</v>
      </c>
      <c r="M24" s="101">
        <f t="shared" si="0"/>
        <v>16.71247121741068</v>
      </c>
      <c r="N24" s="101">
        <f t="shared" si="1"/>
        <v>12.498798192481493</v>
      </c>
      <c r="Q24" t="s">
        <v>40</v>
      </c>
      <c r="R24" t="s">
        <v>41</v>
      </c>
      <c r="S24" s="99">
        <v>12.498798192481493</v>
      </c>
      <c r="T24" s="99">
        <v>16.71247121741068</v>
      </c>
      <c r="U24" s="99">
        <f t="shared" si="2"/>
        <v>4.2136730249291876</v>
      </c>
      <c r="V24" s="56">
        <f t="shared" si="3"/>
        <v>0.33712625486375752</v>
      </c>
    </row>
    <row r="25" spans="1:22" ht="26.25">
      <c r="A25" s="71" t="s">
        <v>42</v>
      </c>
      <c r="B25" s="79" t="s">
        <v>43</v>
      </c>
      <c r="C25" s="73">
        <v>32.200000000000003</v>
      </c>
      <c r="D25" s="94">
        <v>36.4</v>
      </c>
      <c r="F25" s="2">
        <v>672351</v>
      </c>
      <c r="G25" s="2" t="s">
        <v>204</v>
      </c>
      <c r="H25" s="2">
        <v>690074</v>
      </c>
      <c r="I25" s="2" t="s">
        <v>204</v>
      </c>
      <c r="K25" s="71" t="s">
        <v>42</v>
      </c>
      <c r="L25" s="79" t="s">
        <v>43</v>
      </c>
      <c r="M25" s="101">
        <f t="shared" si="0"/>
        <v>47.891651830665829</v>
      </c>
      <c r="N25" s="101">
        <f t="shared" si="1"/>
        <v>52.747966160150938</v>
      </c>
      <c r="Q25" t="s">
        <v>42</v>
      </c>
      <c r="R25" t="s">
        <v>43</v>
      </c>
      <c r="S25" s="99">
        <v>52.747966160150938</v>
      </c>
      <c r="T25" s="99">
        <v>47.891651830665829</v>
      </c>
      <c r="U25" s="99">
        <f t="shared" si="2"/>
        <v>-4.8563143294851088</v>
      </c>
      <c r="V25" s="56">
        <f t="shared" si="3"/>
        <v>-9.206638062101942E-2</v>
      </c>
    </row>
    <row r="26" spans="1:22" ht="26.25">
      <c r="A26" s="71" t="s">
        <v>44</v>
      </c>
      <c r="B26" s="77" t="s">
        <v>7</v>
      </c>
      <c r="C26" s="73">
        <v>22.4</v>
      </c>
      <c r="D26" s="94">
        <v>15</v>
      </c>
      <c r="F26" s="2">
        <v>679879</v>
      </c>
      <c r="G26" s="2" t="s">
        <v>205</v>
      </c>
      <c r="H26" s="2">
        <v>676325</v>
      </c>
      <c r="I26" s="2" t="s">
        <v>205</v>
      </c>
      <c r="K26" s="71" t="s">
        <v>44</v>
      </c>
      <c r="L26" s="77" t="s">
        <v>7</v>
      </c>
      <c r="M26" s="101">
        <f t="shared" si="0"/>
        <v>32.947039105487889</v>
      </c>
      <c r="N26" s="101">
        <f t="shared" si="1"/>
        <v>22.178686282482534</v>
      </c>
      <c r="Q26" t="s">
        <v>44</v>
      </c>
      <c r="R26" t="s">
        <v>7</v>
      </c>
      <c r="S26" s="99">
        <v>22.178686282482534</v>
      </c>
      <c r="T26" s="99">
        <v>32.947039105487889</v>
      </c>
      <c r="U26" s="99">
        <f t="shared" si="2"/>
        <v>10.768352823005355</v>
      </c>
      <c r="V26" s="56">
        <f t="shared" si="3"/>
        <v>0.48552708153460644</v>
      </c>
    </row>
    <row r="27" spans="1:22" ht="26.25">
      <c r="A27" s="65" t="s">
        <v>45</v>
      </c>
      <c r="B27" s="79" t="s">
        <v>46</v>
      </c>
      <c r="C27" s="73">
        <v>0.2</v>
      </c>
      <c r="D27" s="94">
        <v>1</v>
      </c>
      <c r="F27" s="2">
        <v>123550</v>
      </c>
      <c r="G27" s="2" t="s">
        <v>206</v>
      </c>
      <c r="H27" s="2">
        <v>113464</v>
      </c>
      <c r="I27" s="2" t="s">
        <v>206</v>
      </c>
      <c r="K27" s="65" t="s">
        <v>45</v>
      </c>
      <c r="L27" s="79" t="s">
        <v>46</v>
      </c>
      <c r="M27" s="101">
        <f t="shared" si="0"/>
        <v>1.6187778227438285</v>
      </c>
      <c r="N27" s="101">
        <f t="shared" si="1"/>
        <v>8.8133681167595004</v>
      </c>
      <c r="Q27" t="s">
        <v>45</v>
      </c>
      <c r="R27" t="s">
        <v>46</v>
      </c>
      <c r="S27" s="99">
        <v>8.8133681167595004</v>
      </c>
      <c r="T27" s="99">
        <v>1.6187778227438285</v>
      </c>
      <c r="U27" s="99">
        <f t="shared" si="2"/>
        <v>-7.1945902940156721</v>
      </c>
      <c r="V27" s="56">
        <f t="shared" si="3"/>
        <v>-0.8163269931201943</v>
      </c>
    </row>
    <row r="28" spans="1:22" ht="26.25">
      <c r="A28" s="76" t="s">
        <v>47</v>
      </c>
      <c r="B28" s="77" t="s">
        <v>18</v>
      </c>
      <c r="C28" s="73">
        <v>1.6</v>
      </c>
      <c r="D28" s="94">
        <v>0.4</v>
      </c>
      <c r="F28" s="2">
        <v>166069</v>
      </c>
      <c r="G28" s="2" t="s">
        <v>207</v>
      </c>
      <c r="H28" s="2">
        <v>153292</v>
      </c>
      <c r="I28" s="2" t="s">
        <v>207</v>
      </c>
      <c r="K28" s="76" t="s">
        <v>47</v>
      </c>
      <c r="L28" s="77" t="s">
        <v>18</v>
      </c>
      <c r="M28" s="101">
        <f t="shared" si="0"/>
        <v>9.6345494944872314</v>
      </c>
      <c r="N28" s="101">
        <f t="shared" si="1"/>
        <v>2.6093990553975424</v>
      </c>
      <c r="Q28" t="s">
        <v>47</v>
      </c>
      <c r="R28" t="s">
        <v>18</v>
      </c>
      <c r="S28" s="99">
        <v>2.6093990553975424</v>
      </c>
      <c r="T28" s="99">
        <v>9.6345494944872314</v>
      </c>
      <c r="U28" s="99">
        <f t="shared" si="2"/>
        <v>7.0251504390896891</v>
      </c>
      <c r="V28" s="56">
        <f t="shared" si="3"/>
        <v>2.692248402772341</v>
      </c>
    </row>
    <row r="29" spans="1:22" ht="26.25">
      <c r="A29" s="71" t="s">
        <v>48</v>
      </c>
      <c r="B29" s="77" t="s">
        <v>7</v>
      </c>
      <c r="C29" s="73">
        <v>29.8</v>
      </c>
      <c r="D29" s="94">
        <v>18</v>
      </c>
      <c r="F29" s="2">
        <v>892221</v>
      </c>
      <c r="G29" s="2" t="s">
        <v>208</v>
      </c>
      <c r="H29" s="2">
        <v>796614</v>
      </c>
      <c r="I29" s="2" t="s">
        <v>208</v>
      </c>
      <c r="K29" s="71" t="s">
        <v>48</v>
      </c>
      <c r="L29" s="77" t="s">
        <v>7</v>
      </c>
      <c r="M29" s="101">
        <f t="shared" si="0"/>
        <v>33.399796687143656</v>
      </c>
      <c r="N29" s="101">
        <f t="shared" si="1"/>
        <v>22.595636029494834</v>
      </c>
      <c r="Q29" t="s">
        <v>48</v>
      </c>
      <c r="R29" t="s">
        <v>7</v>
      </c>
      <c r="S29" s="99">
        <v>22.595636029494834</v>
      </c>
      <c r="T29" s="99">
        <v>33.399796687143656</v>
      </c>
      <c r="U29" s="99">
        <f t="shared" si="2"/>
        <v>10.804160657648822</v>
      </c>
      <c r="V29" s="56">
        <f t="shared" si="3"/>
        <v>0.4781525354517922</v>
      </c>
    </row>
    <row r="30" spans="1:22" ht="26.25">
      <c r="A30" s="65" t="s">
        <v>49</v>
      </c>
      <c r="B30" s="79" t="s">
        <v>38</v>
      </c>
      <c r="C30" s="73">
        <v>20.8</v>
      </c>
      <c r="D30" s="94">
        <v>11.6</v>
      </c>
      <c r="F30" s="2">
        <v>526147</v>
      </c>
      <c r="G30" s="2" t="s">
        <v>209</v>
      </c>
      <c r="H30" s="2">
        <v>510451</v>
      </c>
      <c r="I30" s="2" t="s">
        <v>209</v>
      </c>
      <c r="K30" s="65" t="s">
        <v>49</v>
      </c>
      <c r="L30" s="79" t="s">
        <v>38</v>
      </c>
      <c r="M30" s="101">
        <f t="shared" si="0"/>
        <v>39.532678129876253</v>
      </c>
      <c r="N30" s="101">
        <f t="shared" si="1"/>
        <v>22.725002008028195</v>
      </c>
      <c r="Q30" t="s">
        <v>49</v>
      </c>
      <c r="R30" t="s">
        <v>38</v>
      </c>
      <c r="S30" s="99">
        <v>22.725002008028195</v>
      </c>
      <c r="T30" s="99">
        <v>39.532678129876253</v>
      </c>
      <c r="U30" s="99">
        <f t="shared" si="2"/>
        <v>16.807676121848058</v>
      </c>
      <c r="V30" s="56">
        <f t="shared" si="3"/>
        <v>0.73961164517874678</v>
      </c>
    </row>
    <row r="31" spans="1:22" ht="26.25">
      <c r="A31" s="71" t="s">
        <v>50</v>
      </c>
      <c r="B31" s="79" t="s">
        <v>51</v>
      </c>
      <c r="C31" s="73">
        <v>7.2</v>
      </c>
      <c r="D31" s="94">
        <v>8.8000000000000007</v>
      </c>
      <c r="F31" s="2">
        <v>347181</v>
      </c>
      <c r="G31" s="2" t="s">
        <v>210</v>
      </c>
      <c r="H31" s="2">
        <v>347973</v>
      </c>
      <c r="I31" s="2" t="s">
        <v>210</v>
      </c>
      <c r="K31" s="71" t="s">
        <v>50</v>
      </c>
      <c r="L31" s="79" t="s">
        <v>51</v>
      </c>
      <c r="M31" s="101">
        <f t="shared" si="0"/>
        <v>20.738462070216976</v>
      </c>
      <c r="N31" s="101">
        <f t="shared" si="1"/>
        <v>25.289318424130609</v>
      </c>
      <c r="Q31" t="s">
        <v>50</v>
      </c>
      <c r="R31" t="s">
        <v>51</v>
      </c>
      <c r="S31" s="99">
        <v>25.289318424130609</v>
      </c>
      <c r="T31" s="99">
        <v>20.738462070216976</v>
      </c>
      <c r="U31" s="99">
        <f t="shared" si="2"/>
        <v>-4.550856353913634</v>
      </c>
      <c r="V31" s="56">
        <f t="shared" si="3"/>
        <v>-0.17995172023186237</v>
      </c>
    </row>
    <row r="32" spans="1:22" ht="26.25">
      <c r="A32" s="71" t="s">
        <v>52</v>
      </c>
      <c r="B32" s="77" t="s">
        <v>7</v>
      </c>
      <c r="C32" s="73">
        <v>74.400000000000006</v>
      </c>
      <c r="D32" s="94">
        <v>52.2</v>
      </c>
      <c r="F32" s="2">
        <v>2313238</v>
      </c>
      <c r="G32" s="2" t="s">
        <v>211</v>
      </c>
      <c r="H32" s="2">
        <v>2217706</v>
      </c>
      <c r="I32" s="2" t="s">
        <v>211</v>
      </c>
      <c r="K32" s="71" t="s">
        <v>52</v>
      </c>
      <c r="L32" s="77" t="s">
        <v>7</v>
      </c>
      <c r="M32" s="101">
        <f t="shared" si="0"/>
        <v>32.162708722578479</v>
      </c>
      <c r="N32" s="101">
        <f t="shared" si="1"/>
        <v>23.53783594398897</v>
      </c>
      <c r="Q32" t="s">
        <v>52</v>
      </c>
      <c r="R32" t="s">
        <v>7</v>
      </c>
      <c r="S32" s="99">
        <v>23.53783594398897</v>
      </c>
      <c r="T32" s="99">
        <v>32.162708722578479</v>
      </c>
      <c r="U32" s="99">
        <f t="shared" si="2"/>
        <v>8.6248727785895092</v>
      </c>
      <c r="V32" s="56">
        <f t="shared" si="3"/>
        <v>0.36642590249644874</v>
      </c>
    </row>
    <row r="33" spans="1:22" ht="39">
      <c r="A33" s="71" t="s">
        <v>53</v>
      </c>
      <c r="B33" s="79" t="s">
        <v>54</v>
      </c>
      <c r="C33" s="73">
        <v>26.8</v>
      </c>
      <c r="D33" s="94">
        <v>21.4</v>
      </c>
      <c r="F33" s="2">
        <v>869387</v>
      </c>
      <c r="G33" s="2" t="s">
        <v>212</v>
      </c>
      <c r="H33" s="2">
        <v>841449</v>
      </c>
      <c r="I33" s="2" t="s">
        <v>212</v>
      </c>
      <c r="K33" s="71" t="s">
        <v>53</v>
      </c>
      <c r="L33" s="79" t="s">
        <v>54</v>
      </c>
      <c r="M33" s="101">
        <f t="shared" si="0"/>
        <v>30.826317853844149</v>
      </c>
      <c r="N33" s="101">
        <f t="shared" si="1"/>
        <v>25.432319724665426</v>
      </c>
      <c r="Q33" t="s">
        <v>53</v>
      </c>
      <c r="R33" t="s">
        <v>54</v>
      </c>
      <c r="S33" s="99">
        <v>25.432319724665426</v>
      </c>
      <c r="T33" s="99">
        <v>30.826317853844149</v>
      </c>
      <c r="U33" s="99">
        <f t="shared" si="2"/>
        <v>5.3939981291787227</v>
      </c>
      <c r="V33" s="56">
        <f t="shared" si="3"/>
        <v>0.21209225849529473</v>
      </c>
    </row>
    <row r="34" spans="1:22" ht="26.25">
      <c r="A34" s="81" t="s">
        <v>55</v>
      </c>
      <c r="B34" s="79" t="s">
        <v>56</v>
      </c>
      <c r="C34" s="73">
        <v>9.6</v>
      </c>
      <c r="D34" s="94">
        <v>7</v>
      </c>
      <c r="F34" s="2">
        <v>163778</v>
      </c>
      <c r="G34" s="2" t="s">
        <v>213</v>
      </c>
      <c r="H34" s="2">
        <v>173212</v>
      </c>
      <c r="I34" s="2" t="s">
        <v>213</v>
      </c>
      <c r="K34" s="81" t="s">
        <v>55</v>
      </c>
      <c r="L34" s="79" t="s">
        <v>56</v>
      </c>
      <c r="M34" s="101">
        <f t="shared" si="0"/>
        <v>58.615931321667134</v>
      </c>
      <c r="N34" s="101">
        <f t="shared" si="1"/>
        <v>40.412904417707779</v>
      </c>
      <c r="Q34" t="s">
        <v>55</v>
      </c>
      <c r="R34" t="s">
        <v>56</v>
      </c>
      <c r="S34" s="99">
        <v>40.412904417707779</v>
      </c>
      <c r="T34" s="99">
        <v>58.615931321667134</v>
      </c>
      <c r="U34" s="99">
        <f t="shared" si="2"/>
        <v>18.203026903959355</v>
      </c>
      <c r="V34" s="56">
        <f t="shared" si="3"/>
        <v>0.45042609944122969</v>
      </c>
    </row>
    <row r="35" spans="1:22" ht="26.25">
      <c r="A35" s="71" t="s">
        <v>57</v>
      </c>
      <c r="B35" s="81" t="s">
        <v>58</v>
      </c>
      <c r="C35" s="73">
        <v>38.6</v>
      </c>
      <c r="D35" s="94">
        <v>28.4</v>
      </c>
      <c r="F35" s="2">
        <v>902488</v>
      </c>
      <c r="G35" s="2" t="s">
        <v>214</v>
      </c>
      <c r="H35" s="2">
        <v>846951</v>
      </c>
      <c r="I35" s="2" t="s">
        <v>214</v>
      </c>
      <c r="K35" s="71" t="s">
        <v>57</v>
      </c>
      <c r="L35" s="81" t="s">
        <v>58</v>
      </c>
      <c r="M35" s="101">
        <f t="shared" si="0"/>
        <v>42.770651798140257</v>
      </c>
      <c r="N35" s="101">
        <f t="shared" si="1"/>
        <v>33.53204612781613</v>
      </c>
      <c r="Q35" t="s">
        <v>57</v>
      </c>
      <c r="R35" t="s">
        <v>58</v>
      </c>
      <c r="S35" s="99">
        <v>33.53204612781613</v>
      </c>
      <c r="T35" s="99">
        <v>42.770651798140257</v>
      </c>
      <c r="U35" s="99">
        <f t="shared" si="2"/>
        <v>9.2386056703241266</v>
      </c>
      <c r="V35" s="56">
        <f t="shared" si="3"/>
        <v>0.27551571517910878</v>
      </c>
    </row>
    <row r="36" spans="1:22" ht="26.25">
      <c r="A36" s="81" t="s">
        <v>59</v>
      </c>
      <c r="B36" s="72" t="s">
        <v>60</v>
      </c>
      <c r="C36" s="73">
        <v>15.2</v>
      </c>
      <c r="D36" s="94">
        <v>11.2</v>
      </c>
      <c r="F36" s="2">
        <v>491158</v>
      </c>
      <c r="G36" s="2" t="s">
        <v>215</v>
      </c>
      <c r="H36" s="2">
        <v>467990</v>
      </c>
      <c r="I36" s="2" t="s">
        <v>215</v>
      </c>
      <c r="K36" s="81" t="s">
        <v>59</v>
      </c>
      <c r="L36" s="72" t="s">
        <v>60</v>
      </c>
      <c r="M36" s="101">
        <f t="shared" si="0"/>
        <v>30.94727155009182</v>
      </c>
      <c r="N36" s="101">
        <f t="shared" si="1"/>
        <v>23.932135302036368</v>
      </c>
      <c r="Q36" t="s">
        <v>59</v>
      </c>
      <c r="R36" t="s">
        <v>60</v>
      </c>
      <c r="S36" s="99">
        <v>23.932135302036368</v>
      </c>
      <c r="T36" s="99">
        <v>30.94727155009182</v>
      </c>
      <c r="U36" s="99">
        <f t="shared" si="2"/>
        <v>7.0151362480554518</v>
      </c>
      <c r="V36" s="56">
        <f t="shared" si="3"/>
        <v>0.2931262154220956</v>
      </c>
    </row>
    <row r="37" spans="1:22" ht="26.25">
      <c r="A37" s="71" t="s">
        <v>61</v>
      </c>
      <c r="B37" s="79" t="s">
        <v>62</v>
      </c>
      <c r="C37" s="73">
        <v>15.6</v>
      </c>
      <c r="D37" s="94">
        <v>11</v>
      </c>
      <c r="F37" s="2">
        <v>644594</v>
      </c>
      <c r="G37" s="2" t="s">
        <v>216</v>
      </c>
      <c r="H37" s="2">
        <v>605097</v>
      </c>
      <c r="I37" s="2" t="s">
        <v>216</v>
      </c>
      <c r="K37" s="71" t="s">
        <v>61</v>
      </c>
      <c r="L37" s="79" t="s">
        <v>62</v>
      </c>
      <c r="M37" s="101">
        <f t="shared" si="0"/>
        <v>24.201280185667258</v>
      </c>
      <c r="N37" s="101">
        <f t="shared" si="1"/>
        <v>18.178903547695658</v>
      </c>
      <c r="Q37" t="s">
        <v>61</v>
      </c>
      <c r="R37" t="s">
        <v>62</v>
      </c>
      <c r="S37" s="99">
        <v>18.178903547695658</v>
      </c>
      <c r="T37" s="99">
        <v>24.201280185667258</v>
      </c>
      <c r="U37" s="99">
        <f t="shared" si="2"/>
        <v>6.0223766379716004</v>
      </c>
      <c r="V37" s="56">
        <f t="shared" si="3"/>
        <v>0.33128382150060925</v>
      </c>
    </row>
    <row r="38" spans="1:22" ht="26.25">
      <c r="A38" s="81" t="s">
        <v>63</v>
      </c>
      <c r="B38" s="77" t="s">
        <v>64</v>
      </c>
      <c r="C38" s="73">
        <v>11.6</v>
      </c>
      <c r="D38" s="94">
        <v>6.2</v>
      </c>
      <c r="F38" s="2">
        <v>198067</v>
      </c>
      <c r="G38" s="2" t="s">
        <v>217</v>
      </c>
      <c r="H38" s="2">
        <v>196943</v>
      </c>
      <c r="I38" s="2" t="s">
        <v>217</v>
      </c>
      <c r="K38" s="81" t="s">
        <v>63</v>
      </c>
      <c r="L38" s="77" t="s">
        <v>64</v>
      </c>
      <c r="M38" s="101">
        <f t="shared" si="0"/>
        <v>58.566040784179087</v>
      </c>
      <c r="N38" s="101">
        <f t="shared" si="1"/>
        <v>31.481189988981583</v>
      </c>
      <c r="Q38" t="s">
        <v>63</v>
      </c>
      <c r="R38" t="s">
        <v>64</v>
      </c>
      <c r="S38" s="99">
        <v>31.481189988981583</v>
      </c>
      <c r="T38" s="99">
        <v>58.566040784179087</v>
      </c>
      <c r="U38" s="99">
        <f t="shared" si="2"/>
        <v>27.084850795197504</v>
      </c>
      <c r="V38" s="56">
        <f t="shared" si="3"/>
        <v>0.8603502855094487</v>
      </c>
    </row>
    <row r="39" spans="1:22" ht="26.25">
      <c r="A39" s="76" t="s">
        <v>65</v>
      </c>
      <c r="B39" s="77" t="s">
        <v>38</v>
      </c>
      <c r="C39" s="73">
        <v>13.2</v>
      </c>
      <c r="D39" s="94">
        <v>8.6</v>
      </c>
      <c r="F39" s="2">
        <v>462081</v>
      </c>
      <c r="G39" s="2" t="s">
        <v>218</v>
      </c>
      <c r="H39" s="2">
        <v>470237</v>
      </c>
      <c r="I39" s="2" t="s">
        <v>218</v>
      </c>
      <c r="K39" s="76" t="s">
        <v>65</v>
      </c>
      <c r="L39" s="77" t="s">
        <v>38</v>
      </c>
      <c r="M39" s="101">
        <f t="shared" si="0"/>
        <v>28.566420173086534</v>
      </c>
      <c r="N39" s="101">
        <f t="shared" si="1"/>
        <v>18.288650191286521</v>
      </c>
      <c r="Q39" t="s">
        <v>65</v>
      </c>
      <c r="R39" t="s">
        <v>38</v>
      </c>
      <c r="S39" s="99">
        <v>18.288650191286521</v>
      </c>
      <c r="T39" s="99">
        <v>28.566420173086534</v>
      </c>
      <c r="U39" s="99">
        <f t="shared" si="2"/>
        <v>10.277769981800013</v>
      </c>
      <c r="V39" s="56">
        <f t="shared" si="3"/>
        <v>0.56197531661996425</v>
      </c>
    </row>
    <row r="40" spans="1:22" ht="26.25">
      <c r="A40" s="71" t="s">
        <v>66</v>
      </c>
      <c r="B40" s="77" t="s">
        <v>38</v>
      </c>
      <c r="C40" s="73">
        <v>128.4</v>
      </c>
      <c r="D40" s="94">
        <v>93</v>
      </c>
      <c r="F40" s="2">
        <v>3973278</v>
      </c>
      <c r="G40" s="2" t="s">
        <v>219</v>
      </c>
      <c r="H40" s="2">
        <v>3900794</v>
      </c>
      <c r="I40" s="2" t="s">
        <v>219</v>
      </c>
      <c r="K40" s="71" t="s">
        <v>66</v>
      </c>
      <c r="L40" s="77" t="s">
        <v>38</v>
      </c>
      <c r="M40" s="101">
        <f t="shared" si="0"/>
        <v>32.315886278282065</v>
      </c>
      <c r="N40" s="101">
        <f t="shared" si="1"/>
        <v>23.841300001999592</v>
      </c>
      <c r="Q40" t="s">
        <v>66</v>
      </c>
      <c r="R40" t="s">
        <v>38</v>
      </c>
      <c r="S40" s="99">
        <v>23.841300001999592</v>
      </c>
      <c r="T40" s="99">
        <v>32.315886278282065</v>
      </c>
      <c r="U40" s="99">
        <f t="shared" si="2"/>
        <v>8.4745862762824729</v>
      </c>
      <c r="V40" s="56">
        <f t="shared" si="3"/>
        <v>0.35545822902155927</v>
      </c>
    </row>
    <row r="41" spans="1:22" ht="64.5">
      <c r="A41" s="71" t="s">
        <v>67</v>
      </c>
      <c r="B41" s="79" t="s">
        <v>68</v>
      </c>
      <c r="C41" s="73">
        <v>22.2</v>
      </c>
      <c r="D41" s="94">
        <v>14.2</v>
      </c>
      <c r="F41" s="2">
        <v>618733</v>
      </c>
      <c r="G41" s="2" t="s">
        <v>220</v>
      </c>
      <c r="H41" s="2">
        <v>608732</v>
      </c>
      <c r="I41" s="2" t="s">
        <v>220</v>
      </c>
      <c r="K41" s="71" t="s">
        <v>67</v>
      </c>
      <c r="L41" s="79" t="s">
        <v>68</v>
      </c>
      <c r="M41" s="101">
        <f t="shared" si="0"/>
        <v>35.879773666508811</v>
      </c>
      <c r="N41" s="101">
        <f t="shared" si="1"/>
        <v>23.327178462771794</v>
      </c>
      <c r="Q41" t="s">
        <v>67</v>
      </c>
      <c r="R41" t="s">
        <v>68</v>
      </c>
      <c r="S41" s="99">
        <v>23.327178462771794</v>
      </c>
      <c r="T41" s="99">
        <v>35.879773666508811</v>
      </c>
      <c r="U41" s="99">
        <f t="shared" si="2"/>
        <v>12.552595203737017</v>
      </c>
      <c r="V41" s="56">
        <f t="shared" si="3"/>
        <v>0.5381103087014959</v>
      </c>
    </row>
    <row r="42" spans="1:22" ht="26.25">
      <c r="A42" s="74" t="s">
        <v>69</v>
      </c>
      <c r="B42" s="79" t="s">
        <v>70</v>
      </c>
      <c r="C42" s="73">
        <v>3</v>
      </c>
      <c r="D42" s="94">
        <v>2.8</v>
      </c>
      <c r="F42" s="2">
        <v>258366</v>
      </c>
      <c r="G42" s="2" t="s">
        <v>221</v>
      </c>
      <c r="H42" s="2">
        <v>243122</v>
      </c>
      <c r="I42" s="2" t="s">
        <v>221</v>
      </c>
      <c r="K42" s="74" t="s">
        <v>69</v>
      </c>
      <c r="L42" s="79" t="s">
        <v>70</v>
      </c>
      <c r="M42" s="101">
        <f t="shared" si="0"/>
        <v>11.611434941130025</v>
      </c>
      <c r="N42" s="101">
        <f t="shared" si="1"/>
        <v>11.516851621819498</v>
      </c>
      <c r="Q42" t="s">
        <v>69</v>
      </c>
      <c r="R42" t="s">
        <v>70</v>
      </c>
      <c r="S42" s="99">
        <v>11.516851621819498</v>
      </c>
      <c r="T42" s="99">
        <v>11.611434941130025</v>
      </c>
      <c r="U42" s="99">
        <f t="shared" si="2"/>
        <v>9.4583319310526548E-2</v>
      </c>
      <c r="V42" s="56">
        <f t="shared" si="3"/>
        <v>8.2126020562192266E-3</v>
      </c>
    </row>
    <row r="43" spans="1:22" ht="26.25">
      <c r="A43" s="87" t="s">
        <v>71</v>
      </c>
      <c r="B43" s="88" t="s">
        <v>72</v>
      </c>
      <c r="C43" s="73">
        <v>1</v>
      </c>
      <c r="D43" s="94">
        <v>1.2</v>
      </c>
      <c r="F43" s="2">
        <v>112441</v>
      </c>
      <c r="G43" s="2" t="s">
        <v>222</v>
      </c>
      <c r="H43" s="2">
        <v>110139</v>
      </c>
      <c r="I43" s="2" t="s">
        <v>222</v>
      </c>
      <c r="K43" s="87" t="s">
        <v>71</v>
      </c>
      <c r="L43" s="88" t="s">
        <v>72</v>
      </c>
      <c r="M43" s="101">
        <f t="shared" si="0"/>
        <v>8.8935530633843527</v>
      </c>
      <c r="N43" s="101">
        <f t="shared" si="1"/>
        <v>10.895323182523901</v>
      </c>
      <c r="Q43" t="s">
        <v>71</v>
      </c>
      <c r="R43" t="s">
        <v>72</v>
      </c>
      <c r="S43" s="99">
        <v>10.895323182523901</v>
      </c>
      <c r="T43" s="99">
        <v>8.8935530633843527</v>
      </c>
      <c r="U43" s="99">
        <f t="shared" si="2"/>
        <v>-2.0017701191395485</v>
      </c>
      <c r="V43" s="56">
        <f t="shared" si="3"/>
        <v>-0.18372746595992562</v>
      </c>
    </row>
    <row r="44" spans="1:22" ht="26.25">
      <c r="A44" s="71" t="s">
        <v>73</v>
      </c>
      <c r="B44" s="79" t="s">
        <v>74</v>
      </c>
      <c r="C44" s="73">
        <v>38.4</v>
      </c>
      <c r="D44" s="94">
        <v>20.2</v>
      </c>
      <c r="F44" s="2">
        <v>650910</v>
      </c>
      <c r="G44" s="2" t="s">
        <v>223</v>
      </c>
      <c r="H44" s="2">
        <v>657167</v>
      </c>
      <c r="I44" s="2" t="s">
        <v>223</v>
      </c>
      <c r="K44" s="71" t="s">
        <v>73</v>
      </c>
      <c r="L44" s="79" t="s">
        <v>74</v>
      </c>
      <c r="M44" s="101">
        <f t="shared" si="0"/>
        <v>58.994331013504166</v>
      </c>
      <c r="N44" s="101">
        <f t="shared" si="1"/>
        <v>30.738001147349152</v>
      </c>
      <c r="Q44" t="s">
        <v>73</v>
      </c>
      <c r="R44" t="s">
        <v>74</v>
      </c>
      <c r="S44" s="99">
        <v>30.738001147349152</v>
      </c>
      <c r="T44" s="99">
        <v>58.994331013504166</v>
      </c>
      <c r="U44" s="99">
        <f t="shared" si="2"/>
        <v>28.256329866155014</v>
      </c>
      <c r="V44" s="56">
        <f t="shared" si="3"/>
        <v>0.91926373906690551</v>
      </c>
    </row>
    <row r="45" spans="1:22" ht="26.25">
      <c r="A45" s="65" t="s">
        <v>75</v>
      </c>
      <c r="B45" s="79" t="s">
        <v>76</v>
      </c>
      <c r="C45" s="73">
        <v>11.2</v>
      </c>
      <c r="D45" s="94">
        <v>5.6</v>
      </c>
      <c r="F45" s="2">
        <v>508918</v>
      </c>
      <c r="G45" s="2" t="s">
        <v>224</v>
      </c>
      <c r="H45" s="2">
        <v>458860</v>
      </c>
      <c r="I45" s="2" t="s">
        <v>224</v>
      </c>
      <c r="K45" s="65" t="s">
        <v>75</v>
      </c>
      <c r="L45" s="79" t="s">
        <v>76</v>
      </c>
      <c r="M45" s="101">
        <f t="shared" si="0"/>
        <v>22.00747468157935</v>
      </c>
      <c r="N45" s="101">
        <f t="shared" si="1"/>
        <v>12.204158131020353</v>
      </c>
      <c r="Q45" t="s">
        <v>75</v>
      </c>
      <c r="R45" t="s">
        <v>76</v>
      </c>
      <c r="S45" s="99">
        <v>12.204158131020353</v>
      </c>
      <c r="T45" s="99">
        <v>22.00747468157935</v>
      </c>
      <c r="U45" s="99">
        <f t="shared" si="2"/>
        <v>9.8033165505589963</v>
      </c>
      <c r="V45" s="56">
        <f t="shared" si="3"/>
        <v>0.80327675578383961</v>
      </c>
    </row>
    <row r="46" spans="1:22" ht="26.25">
      <c r="A46" s="71" t="s">
        <v>77</v>
      </c>
      <c r="B46" s="72" t="s">
        <v>58</v>
      </c>
      <c r="C46" s="73">
        <v>20</v>
      </c>
      <c r="D46" s="94">
        <v>19.2</v>
      </c>
      <c r="F46" s="2">
        <v>461080</v>
      </c>
      <c r="G46" s="2" t="s">
        <v>225</v>
      </c>
      <c r="H46" s="2">
        <v>424632</v>
      </c>
      <c r="I46" s="2" t="s">
        <v>225</v>
      </c>
      <c r="K46" s="71" t="s">
        <v>77</v>
      </c>
      <c r="L46" s="72" t="s">
        <v>58</v>
      </c>
      <c r="M46" s="101">
        <f t="shared" si="0"/>
        <v>43.376420577773921</v>
      </c>
      <c r="N46" s="101">
        <f t="shared" si="1"/>
        <v>45.215621997400099</v>
      </c>
      <c r="Q46" t="s">
        <v>77</v>
      </c>
      <c r="R46" t="s">
        <v>58</v>
      </c>
      <c r="S46" s="99">
        <v>45.215621997400099</v>
      </c>
      <c r="T46" s="99">
        <v>43.376420577773921</v>
      </c>
      <c r="U46" s="99">
        <f t="shared" si="2"/>
        <v>-1.8392014196261783</v>
      </c>
      <c r="V46" s="56">
        <f t="shared" si="3"/>
        <v>-4.0676238396807472E-2</v>
      </c>
    </row>
    <row r="47" spans="1:22" ht="26.25">
      <c r="A47" s="71" t="s">
        <v>78</v>
      </c>
      <c r="B47" s="79" t="s">
        <v>70</v>
      </c>
      <c r="C47" s="73">
        <v>14.6</v>
      </c>
      <c r="D47" s="94">
        <v>12.8</v>
      </c>
      <c r="F47" s="2">
        <v>592649</v>
      </c>
      <c r="G47" s="2" t="s">
        <v>226</v>
      </c>
      <c r="H47" s="2">
        <v>599498</v>
      </c>
      <c r="I47" s="2" t="s">
        <v>226</v>
      </c>
      <c r="K47" s="71" t="s">
        <v>78</v>
      </c>
      <c r="L47" s="79" t="s">
        <v>70</v>
      </c>
      <c r="M47" s="101">
        <f t="shared" si="0"/>
        <v>24.635155041179516</v>
      </c>
      <c r="N47" s="101">
        <f t="shared" si="1"/>
        <v>21.351197168297475</v>
      </c>
      <c r="Q47" t="s">
        <v>78</v>
      </c>
      <c r="R47" t="s">
        <v>70</v>
      </c>
      <c r="S47" s="99">
        <v>21.351197168297475</v>
      </c>
      <c r="T47" s="99">
        <v>24.635155041179516</v>
      </c>
      <c r="U47" s="99">
        <f t="shared" si="2"/>
        <v>3.2839578728820413</v>
      </c>
      <c r="V47" s="56">
        <f t="shared" si="3"/>
        <v>0.15380673256851859</v>
      </c>
    </row>
    <row r="48" spans="1:22" ht="26.25">
      <c r="A48" s="65" t="s">
        <v>79</v>
      </c>
      <c r="B48" s="79" t="s">
        <v>80</v>
      </c>
      <c r="C48" s="73">
        <v>4.8</v>
      </c>
      <c r="D48" s="94">
        <v>4.4000000000000004</v>
      </c>
      <c r="F48" s="2">
        <v>424536</v>
      </c>
      <c r="G48" s="2" t="s">
        <v>227</v>
      </c>
      <c r="H48" s="2">
        <v>399950</v>
      </c>
      <c r="I48" s="2" t="s">
        <v>227</v>
      </c>
      <c r="K48" s="65" t="s">
        <v>79</v>
      </c>
      <c r="L48" s="79" t="s">
        <v>80</v>
      </c>
      <c r="M48" s="101">
        <f t="shared" si="0"/>
        <v>11.306461642828877</v>
      </c>
      <c r="N48" s="101">
        <f t="shared" si="1"/>
        <v>11.001375171896488</v>
      </c>
      <c r="Q48" t="s">
        <v>79</v>
      </c>
      <c r="R48" t="s">
        <v>80</v>
      </c>
      <c r="S48" s="99">
        <v>11.001375171896488</v>
      </c>
      <c r="T48" s="99">
        <v>11.306461642828877</v>
      </c>
      <c r="U48" s="99">
        <f t="shared" si="2"/>
        <v>0.30508647093238928</v>
      </c>
      <c r="V48" s="56">
        <f t="shared" si="3"/>
        <v>2.7731666829411156E-2</v>
      </c>
    </row>
    <row r="49" spans="1:22" ht="26.25">
      <c r="A49" s="71" t="s">
        <v>81</v>
      </c>
      <c r="B49" s="72" t="s">
        <v>82</v>
      </c>
      <c r="C49" s="73">
        <v>1.4</v>
      </c>
      <c r="D49" s="94">
        <v>1</v>
      </c>
      <c r="F49" s="2">
        <v>74994</v>
      </c>
      <c r="G49" s="2" t="s">
        <v>228</v>
      </c>
      <c r="H49" s="2">
        <v>69190</v>
      </c>
      <c r="I49" s="2" t="s">
        <v>228</v>
      </c>
      <c r="K49" s="71" t="s">
        <v>81</v>
      </c>
      <c r="L49" s="72" t="s">
        <v>82</v>
      </c>
      <c r="M49" s="101">
        <f t="shared" si="0"/>
        <v>18.668160119476223</v>
      </c>
      <c r="N49" s="101">
        <f t="shared" si="1"/>
        <v>14.452955629426217</v>
      </c>
      <c r="Q49" t="s">
        <v>81</v>
      </c>
      <c r="R49" t="s">
        <v>82</v>
      </c>
      <c r="S49" s="99">
        <v>14.452955629426217</v>
      </c>
      <c r="T49" s="99">
        <v>18.668160119476223</v>
      </c>
      <c r="U49" s="99">
        <f t="shared" si="2"/>
        <v>4.2152044900500059</v>
      </c>
      <c r="V49" s="56">
        <f t="shared" si="3"/>
        <v>0.29164999866655994</v>
      </c>
    </row>
    <row r="50" spans="1:22" ht="26.25">
      <c r="A50" s="81" t="s">
        <v>83</v>
      </c>
      <c r="B50" s="77" t="s">
        <v>84</v>
      </c>
      <c r="C50" s="73">
        <v>6.8</v>
      </c>
      <c r="D50" s="94">
        <v>4.2</v>
      </c>
      <c r="F50" s="2">
        <v>199054</v>
      </c>
      <c r="G50" s="2" t="s">
        <v>229</v>
      </c>
      <c r="H50" s="2">
        <v>202967</v>
      </c>
      <c r="I50" s="2" t="s">
        <v>229</v>
      </c>
      <c r="K50" s="81" t="s">
        <v>83</v>
      </c>
      <c r="L50" s="77" t="s">
        <v>84</v>
      </c>
      <c r="M50" s="101">
        <f t="shared" si="0"/>
        <v>34.16158429370924</v>
      </c>
      <c r="N50" s="101">
        <f t="shared" si="1"/>
        <v>20.693019062212084</v>
      </c>
      <c r="Q50" t="s">
        <v>83</v>
      </c>
      <c r="R50" t="s">
        <v>84</v>
      </c>
      <c r="S50" s="99">
        <v>20.693019062212084</v>
      </c>
      <c r="T50" s="99">
        <v>34.16158429370924</v>
      </c>
      <c r="U50" s="99">
        <f t="shared" si="2"/>
        <v>13.468565231497156</v>
      </c>
      <c r="V50" s="56">
        <f t="shared" si="3"/>
        <v>0.65087482841459121</v>
      </c>
    </row>
    <row r="51" spans="1:22" ht="77.25">
      <c r="A51" s="71" t="s">
        <v>85</v>
      </c>
      <c r="B51" s="79" t="s">
        <v>74</v>
      </c>
      <c r="C51" s="73">
        <v>25.4</v>
      </c>
      <c r="D51" s="94">
        <v>12.2</v>
      </c>
      <c r="F51" s="2">
        <v>667070</v>
      </c>
      <c r="G51" s="2" t="s">
        <v>230</v>
      </c>
      <c r="H51" s="2">
        <v>634512</v>
      </c>
      <c r="I51" s="2" t="s">
        <v>230</v>
      </c>
      <c r="K51" s="71" t="s">
        <v>85</v>
      </c>
      <c r="L51" s="79" t="s">
        <v>74</v>
      </c>
      <c r="M51" s="101">
        <f t="shared" si="0"/>
        <v>38.07696343712054</v>
      </c>
      <c r="N51" s="101">
        <f t="shared" si="1"/>
        <v>19.227374738381624</v>
      </c>
      <c r="Q51" t="s">
        <v>85</v>
      </c>
      <c r="R51" t="s">
        <v>74</v>
      </c>
      <c r="S51" s="99">
        <v>19.227374738381624</v>
      </c>
      <c r="T51" s="99">
        <v>38.07696343712054</v>
      </c>
      <c r="U51" s="99">
        <f t="shared" si="2"/>
        <v>18.849588698738916</v>
      </c>
      <c r="V51" s="56">
        <f t="shared" si="3"/>
        <v>0.98035165773887101</v>
      </c>
    </row>
    <row r="52" spans="1:22" ht="26.25">
      <c r="A52" s="71" t="s">
        <v>86</v>
      </c>
      <c r="B52" s="79" t="s">
        <v>87</v>
      </c>
      <c r="C52" s="73">
        <v>13</v>
      </c>
      <c r="D52" s="94">
        <v>12.8</v>
      </c>
      <c r="F52" s="2">
        <v>391249</v>
      </c>
      <c r="G52" s="2" t="s">
        <v>231</v>
      </c>
      <c r="H52" s="2">
        <v>376738</v>
      </c>
      <c r="I52" s="2" t="s">
        <v>231</v>
      </c>
      <c r="K52" s="71" t="s">
        <v>86</v>
      </c>
      <c r="L52" s="79" t="s">
        <v>87</v>
      </c>
      <c r="M52" s="101">
        <f t="shared" si="0"/>
        <v>33.22692198574309</v>
      </c>
      <c r="N52" s="101">
        <f t="shared" si="1"/>
        <v>33.975866517314422</v>
      </c>
      <c r="Q52" t="s">
        <v>86</v>
      </c>
      <c r="R52" t="s">
        <v>87</v>
      </c>
      <c r="S52" s="99">
        <v>33.975866517314422</v>
      </c>
      <c r="T52" s="99">
        <v>33.22692198574309</v>
      </c>
      <c r="U52" s="99">
        <f t="shared" si="2"/>
        <v>-0.74894453157133256</v>
      </c>
      <c r="V52" s="56">
        <f t="shared" si="3"/>
        <v>-2.2043426948056302E-2</v>
      </c>
    </row>
    <row r="53" spans="1:22" ht="26.25">
      <c r="A53" s="71" t="s">
        <v>88</v>
      </c>
      <c r="B53" s="79" t="s">
        <v>89</v>
      </c>
      <c r="C53" s="73">
        <v>110.8</v>
      </c>
      <c r="D53" s="94">
        <v>141.19999999999999</v>
      </c>
      <c r="F53" s="2">
        <v>8379552</v>
      </c>
      <c r="G53" s="2" t="s">
        <v>232</v>
      </c>
      <c r="H53" s="2">
        <v>8426743</v>
      </c>
      <c r="I53" s="2" t="s">
        <v>232</v>
      </c>
      <c r="K53" s="71" t="s">
        <v>88</v>
      </c>
      <c r="L53" s="79" t="s">
        <v>89</v>
      </c>
      <c r="M53" s="101">
        <f t="shared" si="0"/>
        <v>13.222663932391612</v>
      </c>
      <c r="N53" s="101">
        <f t="shared" si="1"/>
        <v>16.75617732734937</v>
      </c>
      <c r="Q53" t="s">
        <v>88</v>
      </c>
      <c r="R53" t="s">
        <v>89</v>
      </c>
      <c r="S53" s="99">
        <v>16.75617732734937</v>
      </c>
      <c r="T53" s="99">
        <v>13.222663932391612</v>
      </c>
      <c r="U53" s="99">
        <f t="shared" si="2"/>
        <v>-3.5335133949577582</v>
      </c>
      <c r="V53" s="56">
        <f t="shared" si="3"/>
        <v>-0.21087825259466375</v>
      </c>
    </row>
    <row r="54" spans="1:22" ht="26.25">
      <c r="A54" s="65" t="s">
        <v>90</v>
      </c>
      <c r="B54" s="81" t="s">
        <v>91</v>
      </c>
      <c r="C54" s="73">
        <v>11.8</v>
      </c>
      <c r="D54" s="94">
        <v>10.4</v>
      </c>
      <c r="F54" s="2">
        <v>281917</v>
      </c>
      <c r="G54" s="2" t="s">
        <v>233</v>
      </c>
      <c r="H54" s="2">
        <v>279793</v>
      </c>
      <c r="I54" s="2" t="s">
        <v>233</v>
      </c>
      <c r="K54" s="65" t="s">
        <v>90</v>
      </c>
      <c r="L54" s="81" t="s">
        <v>91</v>
      </c>
      <c r="M54" s="101">
        <f t="shared" si="0"/>
        <v>41.856291036014149</v>
      </c>
      <c r="N54" s="101">
        <f t="shared" si="1"/>
        <v>37.170336641731566</v>
      </c>
      <c r="Q54" t="s">
        <v>90</v>
      </c>
      <c r="R54" t="s">
        <v>91</v>
      </c>
      <c r="S54" s="99">
        <v>37.170336641731566</v>
      </c>
      <c r="T54" s="99">
        <v>41.856291036014149</v>
      </c>
      <c r="U54" s="99">
        <f t="shared" si="2"/>
        <v>4.6859543942825823</v>
      </c>
      <c r="V54" s="56">
        <f t="shared" si="3"/>
        <v>0.12606704209995256</v>
      </c>
    </row>
    <row r="55" spans="1:22" ht="26.25">
      <c r="A55" s="71" t="s">
        <v>92</v>
      </c>
      <c r="B55" s="79" t="s">
        <v>38</v>
      </c>
      <c r="C55" s="73">
        <v>10</v>
      </c>
      <c r="D55" s="94">
        <v>8.6</v>
      </c>
      <c r="F55" s="2">
        <v>422575</v>
      </c>
      <c r="G55" s="2" t="s">
        <v>234</v>
      </c>
      <c r="H55" s="2">
        <v>408073</v>
      </c>
      <c r="I55" s="2" t="s">
        <v>234</v>
      </c>
      <c r="K55" s="71" t="s">
        <v>92</v>
      </c>
      <c r="L55" s="79" t="s">
        <v>38</v>
      </c>
      <c r="M55" s="101">
        <f t="shared" si="0"/>
        <v>23.664438265396676</v>
      </c>
      <c r="N55" s="101">
        <f t="shared" si="1"/>
        <v>21.074660661205225</v>
      </c>
      <c r="Q55" t="s">
        <v>92</v>
      </c>
      <c r="R55" t="s">
        <v>38</v>
      </c>
      <c r="S55" s="99">
        <v>21.074660661205225</v>
      </c>
      <c r="T55" s="99">
        <v>23.664438265396676</v>
      </c>
      <c r="U55" s="99">
        <f t="shared" si="2"/>
        <v>2.5897776041914504</v>
      </c>
      <c r="V55" s="56">
        <f t="shared" si="3"/>
        <v>0.12288585072967648</v>
      </c>
    </row>
    <row r="56" spans="1:22" ht="26.25">
      <c r="A56" s="71" t="s">
        <v>93</v>
      </c>
      <c r="B56" s="79" t="s">
        <v>94</v>
      </c>
      <c r="C56" s="73">
        <v>22.8</v>
      </c>
      <c r="D56" s="94">
        <v>13</v>
      </c>
      <c r="F56" s="2">
        <v>649821</v>
      </c>
      <c r="G56" s="2" t="s">
        <v>235</v>
      </c>
      <c r="H56" s="2">
        <v>610672</v>
      </c>
      <c r="I56" s="2" t="s">
        <v>235</v>
      </c>
      <c r="K56" s="71" t="s">
        <v>93</v>
      </c>
      <c r="L56" s="79" t="s">
        <v>94</v>
      </c>
      <c r="M56" s="101">
        <f t="shared" si="0"/>
        <v>35.086585382743863</v>
      </c>
      <c r="N56" s="101">
        <f t="shared" si="1"/>
        <v>21.288023685382662</v>
      </c>
      <c r="Q56" t="s">
        <v>93</v>
      </c>
      <c r="R56" t="s">
        <v>94</v>
      </c>
      <c r="S56" s="99">
        <v>21.288023685382662</v>
      </c>
      <c r="T56" s="99">
        <v>35.086585382743863</v>
      </c>
      <c r="U56" s="99">
        <f t="shared" si="2"/>
        <v>13.798561697361201</v>
      </c>
      <c r="V56" s="56">
        <f t="shared" si="3"/>
        <v>0.64818425145007375</v>
      </c>
    </row>
    <row r="57" spans="1:22" ht="26.25">
      <c r="A57" s="65" t="s">
        <v>95</v>
      </c>
      <c r="B57" s="79" t="s">
        <v>96</v>
      </c>
      <c r="C57" s="73">
        <v>6.6</v>
      </c>
      <c r="D57" s="94">
        <v>5</v>
      </c>
      <c r="F57" s="2">
        <v>479529</v>
      </c>
      <c r="G57" s="2" t="s">
        <v>236</v>
      </c>
      <c r="H57" s="2">
        <v>440034</v>
      </c>
      <c r="I57" s="2" t="s">
        <v>236</v>
      </c>
      <c r="K57" s="65" t="s">
        <v>95</v>
      </c>
      <c r="L57" s="79" t="s">
        <v>96</v>
      </c>
      <c r="M57" s="101">
        <f t="shared" si="0"/>
        <v>13.763505439712718</v>
      </c>
      <c r="N57" s="101">
        <f t="shared" si="1"/>
        <v>11.362758332310685</v>
      </c>
      <c r="Q57" t="s">
        <v>95</v>
      </c>
      <c r="R57" t="s">
        <v>96</v>
      </c>
      <c r="S57" s="99">
        <v>11.362758332310685</v>
      </c>
      <c r="T57" s="99">
        <v>13.763505439712718</v>
      </c>
      <c r="U57" s="99">
        <f t="shared" si="2"/>
        <v>2.400747107402033</v>
      </c>
      <c r="V57" s="56">
        <f t="shared" si="3"/>
        <v>0.21128207053170925</v>
      </c>
    </row>
    <row r="58" spans="1:22" ht="39">
      <c r="A58" s="71" t="s">
        <v>97</v>
      </c>
      <c r="B58" s="72" t="s">
        <v>98</v>
      </c>
      <c r="C58" s="73">
        <v>39.4</v>
      </c>
      <c r="D58" s="94">
        <v>32.200000000000003</v>
      </c>
      <c r="F58" s="2">
        <v>1581531</v>
      </c>
      <c r="G58" s="2" t="s">
        <v>237</v>
      </c>
      <c r="H58" s="2">
        <v>1555072</v>
      </c>
      <c r="I58" s="2" t="s">
        <v>237</v>
      </c>
      <c r="K58" s="71" t="s">
        <v>97</v>
      </c>
      <c r="L58" s="72" t="s">
        <v>98</v>
      </c>
      <c r="M58" s="101">
        <f t="shared" si="0"/>
        <v>24.912568896847421</v>
      </c>
      <c r="N58" s="101">
        <f t="shared" si="1"/>
        <v>20.706436743764922</v>
      </c>
      <c r="Q58" t="s">
        <v>97</v>
      </c>
      <c r="R58" t="s">
        <v>98</v>
      </c>
      <c r="S58" s="99">
        <v>20.706436743764922</v>
      </c>
      <c r="T58" s="99">
        <v>24.912568896847421</v>
      </c>
      <c r="U58" s="99">
        <f t="shared" si="2"/>
        <v>4.2061321530824998</v>
      </c>
      <c r="V58" s="56">
        <f t="shared" si="3"/>
        <v>0.20313162545212138</v>
      </c>
    </row>
    <row r="59" spans="1:22" ht="26.25">
      <c r="A59" s="74" t="s">
        <v>99</v>
      </c>
      <c r="B59" s="79" t="s">
        <v>76</v>
      </c>
      <c r="C59" s="73">
        <v>88.6</v>
      </c>
      <c r="D59" s="94">
        <v>49.6</v>
      </c>
      <c r="F59" s="2">
        <v>1658422</v>
      </c>
      <c r="G59" s="2" t="s">
        <v>238</v>
      </c>
      <c r="H59" s="2">
        <v>1514208</v>
      </c>
      <c r="I59" s="2" t="s">
        <v>238</v>
      </c>
      <c r="K59" s="74" t="s">
        <v>99</v>
      </c>
      <c r="L59" s="79" t="s">
        <v>76</v>
      </c>
      <c r="M59" s="101">
        <f t="shared" si="0"/>
        <v>53.42427922446759</v>
      </c>
      <c r="N59" s="101">
        <f t="shared" si="1"/>
        <v>32.756398064202543</v>
      </c>
      <c r="Q59" t="s">
        <v>99</v>
      </c>
      <c r="R59" t="s">
        <v>76</v>
      </c>
      <c r="S59" s="99">
        <v>32.756398064202543</v>
      </c>
      <c r="T59" s="99">
        <v>53.42427922446759</v>
      </c>
      <c r="U59" s="99">
        <f t="shared" si="2"/>
        <v>20.667881160265047</v>
      </c>
      <c r="V59" s="56">
        <f t="shared" si="3"/>
        <v>0.63095707653069788</v>
      </c>
    </row>
    <row r="60" spans="1:22" ht="26.25">
      <c r="A60" s="79" t="s">
        <v>100</v>
      </c>
      <c r="B60" s="79" t="s">
        <v>101</v>
      </c>
      <c r="C60" s="73">
        <v>16.2</v>
      </c>
      <c r="D60" s="94">
        <v>10.4</v>
      </c>
      <c r="F60" s="2">
        <v>650380</v>
      </c>
      <c r="G60" s="2" t="s">
        <v>240</v>
      </c>
      <c r="H60" s="2">
        <v>612206</v>
      </c>
      <c r="I60" s="2" t="s">
        <v>240</v>
      </c>
      <c r="K60" s="79" t="s">
        <v>100</v>
      </c>
      <c r="L60" s="79" t="s">
        <v>101</v>
      </c>
      <c r="M60" s="101">
        <f t="shared" si="0"/>
        <v>24.908515021987142</v>
      </c>
      <c r="N60" s="101">
        <f t="shared" si="1"/>
        <v>16.987745954792995</v>
      </c>
      <c r="Q60" t="s">
        <v>100</v>
      </c>
      <c r="R60" t="s">
        <v>101</v>
      </c>
      <c r="S60" s="99">
        <v>16.987745954792995</v>
      </c>
      <c r="T60" s="99">
        <v>24.908515021987142</v>
      </c>
      <c r="U60" s="99">
        <f t="shared" si="2"/>
        <v>7.9207690671941471</v>
      </c>
      <c r="V60" s="56">
        <f t="shared" si="3"/>
        <v>0.46626368726448653</v>
      </c>
    </row>
    <row r="61" spans="1:22" ht="26.25">
      <c r="A61" s="90" t="s">
        <v>100</v>
      </c>
      <c r="B61" s="79" t="s">
        <v>102</v>
      </c>
      <c r="C61" s="73">
        <v>1.4</v>
      </c>
      <c r="D61" s="94">
        <v>1</v>
      </c>
      <c r="F61" s="2">
        <v>66706</v>
      </c>
      <c r="G61" s="2" t="s">
        <v>239</v>
      </c>
      <c r="H61" s="2">
        <v>66490</v>
      </c>
      <c r="I61" s="2" t="s">
        <v>239</v>
      </c>
      <c r="K61" s="90" t="s">
        <v>100</v>
      </c>
      <c r="L61" s="79" t="s">
        <v>102</v>
      </c>
      <c r="M61" s="101">
        <f t="shared" si="0"/>
        <v>20.987617305789581</v>
      </c>
      <c r="N61" s="101">
        <f t="shared" si="1"/>
        <v>15.039855617386072</v>
      </c>
      <c r="Q61" t="s">
        <v>100</v>
      </c>
      <c r="R61" t="s">
        <v>102</v>
      </c>
      <c r="S61" s="99">
        <v>15.039855617386072</v>
      </c>
      <c r="T61" s="99">
        <v>20.987617305789581</v>
      </c>
      <c r="U61" s="99">
        <f t="shared" si="2"/>
        <v>5.9477616884035083</v>
      </c>
      <c r="V61" s="56">
        <f t="shared" si="3"/>
        <v>0.39546667466194929</v>
      </c>
    </row>
    <row r="62" spans="1:22" ht="26.25">
      <c r="A62" s="71" t="s">
        <v>103</v>
      </c>
      <c r="B62" s="79" t="s">
        <v>104</v>
      </c>
      <c r="C62" s="73">
        <v>2.6</v>
      </c>
      <c r="D62" s="94">
        <v>2.8</v>
      </c>
      <c r="F62" s="2">
        <v>179472</v>
      </c>
      <c r="G62" s="2" t="s">
        <v>241</v>
      </c>
      <c r="H62" s="2">
        <v>178680</v>
      </c>
      <c r="I62" s="2" t="s">
        <v>241</v>
      </c>
      <c r="K62" s="71" t="s">
        <v>103</v>
      </c>
      <c r="L62" s="79" t="s">
        <v>104</v>
      </c>
      <c r="M62" s="101">
        <f t="shared" si="0"/>
        <v>14.486939466880628</v>
      </c>
      <c r="N62" s="101">
        <f t="shared" si="1"/>
        <v>15.670472352809492</v>
      </c>
      <c r="Q62" t="s">
        <v>103</v>
      </c>
      <c r="R62" t="s">
        <v>104</v>
      </c>
      <c r="S62" s="99">
        <v>15.670472352809492</v>
      </c>
      <c r="T62" s="99">
        <v>14.486939466880628</v>
      </c>
      <c r="U62" s="99">
        <f t="shared" si="2"/>
        <v>-1.1835328859288641</v>
      </c>
      <c r="V62" s="56">
        <f t="shared" si="3"/>
        <v>-7.5526305734917656E-2</v>
      </c>
    </row>
    <row r="63" spans="1:22" ht="26.25">
      <c r="A63" s="65" t="s">
        <v>105</v>
      </c>
      <c r="B63" s="79" t="s">
        <v>27</v>
      </c>
      <c r="C63" s="73">
        <v>9.8000000000000007</v>
      </c>
      <c r="D63" s="94">
        <v>7.8</v>
      </c>
      <c r="F63" s="2">
        <v>469698</v>
      </c>
      <c r="G63" s="2" t="s">
        <v>242</v>
      </c>
      <c r="H63" s="2">
        <v>432520</v>
      </c>
      <c r="I63" s="2" t="s">
        <v>242</v>
      </c>
      <c r="K63" s="65" t="s">
        <v>105</v>
      </c>
      <c r="L63" s="79" t="s">
        <v>27</v>
      </c>
      <c r="M63" s="101">
        <f t="shared" si="0"/>
        <v>20.864470361806951</v>
      </c>
      <c r="N63" s="101">
        <f t="shared" si="1"/>
        <v>18.033848145750486</v>
      </c>
      <c r="Q63" t="s">
        <v>105</v>
      </c>
      <c r="R63" t="s">
        <v>27</v>
      </c>
      <c r="S63" s="99">
        <v>18.033848145750486</v>
      </c>
      <c r="T63" s="99">
        <v>20.864470361806951</v>
      </c>
      <c r="U63" s="99">
        <f t="shared" si="2"/>
        <v>2.8306222160564651</v>
      </c>
      <c r="V63" s="56">
        <f t="shared" si="3"/>
        <v>0.15696163088317208</v>
      </c>
    </row>
    <row r="64" spans="1:22" ht="26.25">
      <c r="A64" s="78" t="s">
        <v>106</v>
      </c>
      <c r="B64" s="72" t="s">
        <v>38</v>
      </c>
      <c r="C64" s="73">
        <v>18.399999999999999</v>
      </c>
      <c r="D64" s="94">
        <v>11.4</v>
      </c>
      <c r="F64" s="2">
        <v>503482</v>
      </c>
      <c r="G64" s="2" t="s">
        <v>243</v>
      </c>
      <c r="H64" s="2">
        <v>480566</v>
      </c>
      <c r="I64" s="2" t="s">
        <v>243</v>
      </c>
      <c r="K64" s="78" t="s">
        <v>106</v>
      </c>
      <c r="L64" s="72" t="s">
        <v>38</v>
      </c>
      <c r="M64" s="101">
        <f t="shared" si="0"/>
        <v>36.545497157793129</v>
      </c>
      <c r="N64" s="101">
        <f t="shared" si="1"/>
        <v>23.722027775581296</v>
      </c>
      <c r="Q64" t="s">
        <v>106</v>
      </c>
      <c r="R64" t="s">
        <v>38</v>
      </c>
      <c r="S64" s="99">
        <v>23.722027775581296</v>
      </c>
      <c r="T64" s="99">
        <v>36.545497157793129</v>
      </c>
      <c r="U64" s="99">
        <f t="shared" si="2"/>
        <v>12.823469382211833</v>
      </c>
      <c r="V64" s="56">
        <f t="shared" si="3"/>
        <v>0.5405722269414045</v>
      </c>
    </row>
    <row r="65" spans="1:22" ht="26.25">
      <c r="A65" s="71" t="s">
        <v>107</v>
      </c>
      <c r="B65" s="79" t="s">
        <v>108</v>
      </c>
      <c r="C65" s="73">
        <v>4.8</v>
      </c>
      <c r="D65" s="94">
        <v>5.2</v>
      </c>
      <c r="F65" s="2">
        <v>200133</v>
      </c>
      <c r="G65" s="2" t="s">
        <v>244</v>
      </c>
      <c r="H65" s="2">
        <v>190679</v>
      </c>
      <c r="I65" s="2" t="s">
        <v>244</v>
      </c>
      <c r="K65" s="71" t="s">
        <v>107</v>
      </c>
      <c r="L65" s="79" t="s">
        <v>108</v>
      </c>
      <c r="M65" s="101">
        <f t="shared" si="0"/>
        <v>23.984050606346781</v>
      </c>
      <c r="N65" s="101">
        <f t="shared" si="1"/>
        <v>27.2709632418882</v>
      </c>
      <c r="Q65" t="s">
        <v>107</v>
      </c>
      <c r="R65" t="s">
        <v>108</v>
      </c>
      <c r="S65" s="99">
        <v>27.2709632418882</v>
      </c>
      <c r="T65" s="99">
        <v>23.984050606346781</v>
      </c>
      <c r="U65" s="99">
        <f t="shared" si="2"/>
        <v>-3.2869126355414195</v>
      </c>
      <c r="V65" s="56">
        <f t="shared" si="3"/>
        <v>-0.12052792585238506</v>
      </c>
    </row>
    <row r="66" spans="1:22" ht="26.25">
      <c r="A66" s="71" t="s">
        <v>109</v>
      </c>
      <c r="B66" s="77" t="s">
        <v>7</v>
      </c>
      <c r="C66" s="73">
        <v>54.6</v>
      </c>
      <c r="D66" s="94">
        <v>41.8</v>
      </c>
      <c r="F66" s="2">
        <v>1529133</v>
      </c>
      <c r="G66" s="2" t="s">
        <v>245</v>
      </c>
      <c r="H66" s="2">
        <v>1413881</v>
      </c>
      <c r="I66" s="2" t="s">
        <v>245</v>
      </c>
      <c r="K66" s="71" t="s">
        <v>109</v>
      </c>
      <c r="L66" s="77" t="s">
        <v>7</v>
      </c>
      <c r="M66" s="101">
        <f t="shared" si="0"/>
        <v>35.706508197782661</v>
      </c>
      <c r="N66" s="101">
        <f t="shared" si="1"/>
        <v>29.56401564205191</v>
      </c>
      <c r="Q66" t="s">
        <v>109</v>
      </c>
      <c r="R66" t="s">
        <v>7</v>
      </c>
      <c r="S66" s="99">
        <v>29.56401564205191</v>
      </c>
      <c r="T66" s="99">
        <v>35.706508197782661</v>
      </c>
      <c r="U66" s="99">
        <f t="shared" si="2"/>
        <v>6.142492555730751</v>
      </c>
      <c r="V66" s="56">
        <f t="shared" si="3"/>
        <v>0.20776922289926197</v>
      </c>
    </row>
    <row r="67" spans="1:22" ht="26.25">
      <c r="A67" s="65" t="s">
        <v>110</v>
      </c>
      <c r="B67" s="79" t="s">
        <v>38</v>
      </c>
      <c r="C67" s="73">
        <v>38.6</v>
      </c>
      <c r="D67" s="94">
        <v>26.8</v>
      </c>
      <c r="F67" s="2">
        <v>1414545</v>
      </c>
      <c r="G67" s="2" t="s">
        <v>246</v>
      </c>
      <c r="H67" s="2">
        <v>1359791</v>
      </c>
      <c r="I67" s="2" t="s">
        <v>246</v>
      </c>
      <c r="K67" s="65" t="s">
        <v>110</v>
      </c>
      <c r="L67" s="79" t="s">
        <v>38</v>
      </c>
      <c r="M67" s="101">
        <f t="shared" ref="M67:M77" si="4">(C67/F67)*1000000</f>
        <v>27.287926506403121</v>
      </c>
      <c r="N67" s="101">
        <f t="shared" ref="N67:N77" si="5">(D67/H67)*1000000</f>
        <v>19.708911148845669</v>
      </c>
      <c r="Q67" t="s">
        <v>110</v>
      </c>
      <c r="R67" t="s">
        <v>38</v>
      </c>
      <c r="S67" s="99">
        <v>19.708911148845669</v>
      </c>
      <c r="T67" s="99">
        <v>27.287926506403121</v>
      </c>
      <c r="U67" s="99">
        <f t="shared" ref="U67:U77" si="6">T67-S67</f>
        <v>7.5790153575574521</v>
      </c>
      <c r="V67" s="56">
        <f t="shared" ref="V67:V77" si="7">(T67-S67)/S67</f>
        <v>0.38454764448016437</v>
      </c>
    </row>
    <row r="68" spans="1:22" ht="26.25">
      <c r="A68" s="71" t="s">
        <v>111</v>
      </c>
      <c r="B68" s="72" t="s">
        <v>38</v>
      </c>
      <c r="C68" s="73">
        <v>15.6</v>
      </c>
      <c r="D68" s="94">
        <v>18.399999999999999</v>
      </c>
      <c r="F68" s="2">
        <v>874784</v>
      </c>
      <c r="G68" s="2" t="s">
        <v>247</v>
      </c>
      <c r="H68" s="2">
        <v>840763</v>
      </c>
      <c r="I68" s="2" t="s">
        <v>247</v>
      </c>
      <c r="K68" s="71" t="s">
        <v>111</v>
      </c>
      <c r="L68" s="72" t="s">
        <v>38</v>
      </c>
      <c r="M68" s="101">
        <f t="shared" si="4"/>
        <v>17.832973625489263</v>
      </c>
      <c r="N68" s="101">
        <f t="shared" si="5"/>
        <v>21.884883135913448</v>
      </c>
      <c r="Q68" t="s">
        <v>111</v>
      </c>
      <c r="R68" t="s">
        <v>38</v>
      </c>
      <c r="S68" s="99">
        <v>21.884883135913448</v>
      </c>
      <c r="T68" s="99">
        <v>17.832973625489263</v>
      </c>
      <c r="U68" s="99">
        <f t="shared" si="6"/>
        <v>-4.0519095104241849</v>
      </c>
      <c r="V68" s="56">
        <f t="shared" si="7"/>
        <v>-0.18514649976699832</v>
      </c>
    </row>
    <row r="69" spans="1:22" ht="26.25">
      <c r="A69" s="71" t="s">
        <v>112</v>
      </c>
      <c r="B69" s="79" t="s">
        <v>38</v>
      </c>
      <c r="C69" s="73">
        <v>22.8</v>
      </c>
      <c r="D69" s="94">
        <v>19.2</v>
      </c>
      <c r="F69" s="2">
        <v>1029409</v>
      </c>
      <c r="G69" s="2" t="s">
        <v>248</v>
      </c>
      <c r="H69" s="2">
        <v>1000860</v>
      </c>
      <c r="I69" s="2" t="s">
        <v>248</v>
      </c>
      <c r="K69" s="71" t="s">
        <v>112</v>
      </c>
      <c r="L69" s="79" t="s">
        <v>38</v>
      </c>
      <c r="M69" s="101">
        <f t="shared" si="4"/>
        <v>22.148630913465883</v>
      </c>
      <c r="N69" s="101">
        <f t="shared" si="5"/>
        <v>19.183502188118219</v>
      </c>
      <c r="Q69" t="s">
        <v>112</v>
      </c>
      <c r="R69" t="s">
        <v>38</v>
      </c>
      <c r="S69" s="99">
        <v>19.183502188118219</v>
      </c>
      <c r="T69" s="99">
        <v>22.148630913465883</v>
      </c>
      <c r="U69" s="99">
        <f t="shared" si="6"/>
        <v>2.9651287253476646</v>
      </c>
      <c r="V69" s="56">
        <f t="shared" si="7"/>
        <v>0.15456660083601373</v>
      </c>
    </row>
    <row r="70" spans="1:22" ht="26.25">
      <c r="A70" s="71" t="s">
        <v>113</v>
      </c>
      <c r="B70" s="79" t="s">
        <v>114</v>
      </c>
      <c r="C70" s="73">
        <v>10.4</v>
      </c>
      <c r="D70" s="94">
        <v>6.8</v>
      </c>
      <c r="F70" s="2">
        <v>741251</v>
      </c>
      <c r="G70" s="2" t="s">
        <v>249</v>
      </c>
      <c r="H70" s="2">
        <v>653017</v>
      </c>
      <c r="I70" s="2" t="s">
        <v>249</v>
      </c>
      <c r="K70" s="71" t="s">
        <v>113</v>
      </c>
      <c r="L70" s="79" t="s">
        <v>114</v>
      </c>
      <c r="M70" s="101">
        <f t="shared" si="4"/>
        <v>14.030335203595003</v>
      </c>
      <c r="N70" s="101">
        <f t="shared" si="5"/>
        <v>10.413205169237555</v>
      </c>
      <c r="Q70" t="s">
        <v>113</v>
      </c>
      <c r="R70" t="s">
        <v>114</v>
      </c>
      <c r="S70" s="99">
        <v>10.413205169237555</v>
      </c>
      <c r="T70" s="99">
        <v>14.030335203595003</v>
      </c>
      <c r="U70" s="99">
        <f t="shared" si="6"/>
        <v>3.617130034357448</v>
      </c>
      <c r="V70" s="56">
        <f t="shared" si="7"/>
        <v>0.34735991230088198</v>
      </c>
    </row>
    <row r="71" spans="1:22" ht="26.25">
      <c r="A71" s="71" t="s">
        <v>115</v>
      </c>
      <c r="B71" s="79" t="s">
        <v>116</v>
      </c>
      <c r="C71" s="73">
        <v>1.6</v>
      </c>
      <c r="D71" s="94">
        <v>1.4</v>
      </c>
      <c r="F71" s="2">
        <v>180927</v>
      </c>
      <c r="G71" s="2" t="s">
        <v>250</v>
      </c>
      <c r="H71" s="2">
        <v>164341</v>
      </c>
      <c r="I71" s="2" t="s">
        <v>250</v>
      </c>
      <c r="K71" s="71" t="s">
        <v>115</v>
      </c>
      <c r="L71" s="79" t="s">
        <v>116</v>
      </c>
      <c r="M71" s="101">
        <f t="shared" si="4"/>
        <v>8.8433456587463457</v>
      </c>
      <c r="N71" s="101">
        <f t="shared" si="5"/>
        <v>8.5188723446979147</v>
      </c>
      <c r="Q71" t="s">
        <v>115</v>
      </c>
      <c r="R71" t="s">
        <v>116</v>
      </c>
      <c r="S71" s="99">
        <v>8.5188723446979147</v>
      </c>
      <c r="T71" s="99">
        <v>8.8433456587463457</v>
      </c>
      <c r="U71" s="99">
        <f t="shared" si="6"/>
        <v>0.32447331404843105</v>
      </c>
      <c r="V71" s="56">
        <f t="shared" si="7"/>
        <v>3.808876350288086E-2</v>
      </c>
    </row>
    <row r="72" spans="1:22" ht="26.25">
      <c r="A72" s="71" t="s">
        <v>117</v>
      </c>
      <c r="B72" s="72" t="s">
        <v>76</v>
      </c>
      <c r="C72" s="73">
        <v>26.6</v>
      </c>
      <c r="D72" s="94">
        <v>15.4</v>
      </c>
      <c r="F72" s="2">
        <v>545340</v>
      </c>
      <c r="G72" s="2" t="s">
        <v>251</v>
      </c>
      <c r="H72" s="2">
        <v>528374</v>
      </c>
      <c r="I72" s="2" t="s">
        <v>251</v>
      </c>
      <c r="K72" s="71" t="s">
        <v>117</v>
      </c>
      <c r="L72" s="72" t="s">
        <v>76</v>
      </c>
      <c r="M72" s="101">
        <f t="shared" si="4"/>
        <v>48.776909817728395</v>
      </c>
      <c r="N72" s="101">
        <f t="shared" si="5"/>
        <v>29.146021568055961</v>
      </c>
      <c r="Q72" t="s">
        <v>117</v>
      </c>
      <c r="R72" t="s">
        <v>76</v>
      </c>
      <c r="S72" s="99">
        <v>29.146021568055961</v>
      </c>
      <c r="T72" s="99">
        <v>48.776909817728395</v>
      </c>
      <c r="U72" s="99">
        <f t="shared" si="6"/>
        <v>19.630888249672434</v>
      </c>
      <c r="V72" s="56">
        <f t="shared" si="7"/>
        <v>0.67353577584626123</v>
      </c>
    </row>
    <row r="73" spans="1:22" ht="26.25">
      <c r="A73" s="71" t="s">
        <v>118</v>
      </c>
      <c r="B73" s="79" t="s">
        <v>94</v>
      </c>
      <c r="C73" s="73">
        <v>14.2</v>
      </c>
      <c r="D73" s="94">
        <v>10.6</v>
      </c>
      <c r="F73" s="2">
        <v>402441</v>
      </c>
      <c r="G73" s="2" t="s">
        <v>252</v>
      </c>
      <c r="H73" s="2">
        <v>398082</v>
      </c>
      <c r="I73" s="2" t="s">
        <v>252</v>
      </c>
      <c r="K73" s="71" t="s">
        <v>118</v>
      </c>
      <c r="L73" s="79" t="s">
        <v>94</v>
      </c>
      <c r="M73" s="101">
        <f t="shared" si="4"/>
        <v>35.284675269169888</v>
      </c>
      <c r="N73" s="101">
        <f t="shared" si="5"/>
        <v>26.627679724277911</v>
      </c>
      <c r="Q73" t="s">
        <v>118</v>
      </c>
      <c r="R73" t="s">
        <v>94</v>
      </c>
      <c r="S73" s="99">
        <v>26.627679724277911</v>
      </c>
      <c r="T73" s="99">
        <v>35.284675269169888</v>
      </c>
      <c r="U73" s="99">
        <f t="shared" si="6"/>
        <v>8.6569955448919771</v>
      </c>
      <c r="V73" s="56">
        <f t="shared" si="7"/>
        <v>0.32511265099072528</v>
      </c>
    </row>
    <row r="74" spans="1:22" ht="26.25">
      <c r="A74" s="71" t="s">
        <v>119</v>
      </c>
      <c r="B74" s="79" t="s">
        <v>120</v>
      </c>
      <c r="C74" s="73">
        <v>3.4</v>
      </c>
      <c r="D74" s="94">
        <v>3.2</v>
      </c>
      <c r="F74" s="2">
        <v>450882</v>
      </c>
      <c r="G74" s="2" t="s">
        <v>253</v>
      </c>
      <c r="H74" s="2">
        <v>448290</v>
      </c>
      <c r="I74" s="2" t="s">
        <v>253</v>
      </c>
      <c r="K74" s="71" t="s">
        <v>119</v>
      </c>
      <c r="L74" s="79" t="s">
        <v>120</v>
      </c>
      <c r="M74" s="101">
        <f t="shared" si="4"/>
        <v>7.5407756353103474</v>
      </c>
      <c r="N74" s="101">
        <f t="shared" si="5"/>
        <v>7.138236409467086</v>
      </c>
      <c r="Q74" t="s">
        <v>119</v>
      </c>
      <c r="R74" t="s">
        <v>120</v>
      </c>
      <c r="S74" s="99">
        <v>7.138236409467086</v>
      </c>
      <c r="T74" s="99">
        <v>7.5407756353103474</v>
      </c>
      <c r="U74" s="99">
        <f t="shared" si="6"/>
        <v>0.40253922584326141</v>
      </c>
      <c r="V74" s="56">
        <f t="shared" si="7"/>
        <v>5.6391971735398644E-2</v>
      </c>
    </row>
    <row r="75" spans="1:22" ht="39">
      <c r="A75" s="74" t="s">
        <v>121</v>
      </c>
      <c r="B75" s="79" t="s">
        <v>122</v>
      </c>
      <c r="C75" s="73">
        <v>9.8000000000000007</v>
      </c>
      <c r="D75" s="94">
        <v>9.1999999999999993</v>
      </c>
      <c r="F75" s="2">
        <v>701974</v>
      </c>
      <c r="G75" s="2" t="s">
        <v>254</v>
      </c>
      <c r="H75" s="2">
        <v>647484</v>
      </c>
      <c r="I75" s="2" t="s">
        <v>254</v>
      </c>
      <c r="K75" s="74" t="s">
        <v>121</v>
      </c>
      <c r="L75" s="79" t="s">
        <v>122</v>
      </c>
      <c r="M75" s="101">
        <f t="shared" si="4"/>
        <v>13.960631020522129</v>
      </c>
      <c r="N75" s="101">
        <f t="shared" si="5"/>
        <v>14.208845315096589</v>
      </c>
      <c r="Q75" t="s">
        <v>121</v>
      </c>
      <c r="R75" t="s">
        <v>122</v>
      </c>
      <c r="S75" s="99">
        <v>14.208845315096589</v>
      </c>
      <c r="T75" s="99">
        <v>13.960631020522129</v>
      </c>
      <c r="U75" s="99">
        <f t="shared" si="6"/>
        <v>-0.24821429457445987</v>
      </c>
      <c r="V75" s="56">
        <f t="shared" si="7"/>
        <v>-1.7468998294374954E-2</v>
      </c>
    </row>
    <row r="76" spans="1:22" ht="26.25">
      <c r="A76" s="71" t="s">
        <v>123</v>
      </c>
      <c r="B76" s="72" t="s">
        <v>124</v>
      </c>
      <c r="C76" s="73">
        <v>6</v>
      </c>
      <c r="D76" s="94">
        <v>4</v>
      </c>
      <c r="F76" s="2">
        <v>390566</v>
      </c>
      <c r="G76" s="2" t="s">
        <v>255</v>
      </c>
      <c r="H76" s="2">
        <v>387147</v>
      </c>
      <c r="I76" s="2" t="s">
        <v>255</v>
      </c>
      <c r="K76" s="71" t="s">
        <v>123</v>
      </c>
      <c r="L76" s="72" t="s">
        <v>124</v>
      </c>
      <c r="M76" s="101">
        <f t="shared" si="4"/>
        <v>15.362320324861868</v>
      </c>
      <c r="N76" s="101">
        <f t="shared" si="5"/>
        <v>10.331992757273078</v>
      </c>
      <c r="Q76" t="s">
        <v>123</v>
      </c>
      <c r="R76" t="s">
        <v>124</v>
      </c>
      <c r="S76" s="99">
        <v>10.331992757273078</v>
      </c>
      <c r="T76" s="99">
        <v>15.362320324861868</v>
      </c>
      <c r="U76" s="99">
        <f t="shared" si="6"/>
        <v>5.03032756758879</v>
      </c>
      <c r="V76" s="56">
        <f t="shared" si="7"/>
        <v>0.48686905670232428</v>
      </c>
    </row>
    <row r="77" spans="1:22" ht="26.25">
      <c r="A77" s="80" t="s">
        <v>125</v>
      </c>
      <c r="B77" s="81" t="s">
        <v>126</v>
      </c>
      <c r="C77" s="73">
        <v>0.8</v>
      </c>
      <c r="D77" s="94">
        <v>2.4</v>
      </c>
      <c r="F77" s="2">
        <v>70655</v>
      </c>
      <c r="G77" s="2" t="s">
        <v>256</v>
      </c>
      <c r="H77" s="2">
        <v>71549</v>
      </c>
      <c r="I77" s="2" t="s">
        <v>256</v>
      </c>
      <c r="K77" s="80" t="s">
        <v>125</v>
      </c>
      <c r="L77" s="81" t="s">
        <v>126</v>
      </c>
      <c r="M77" s="101">
        <f t="shared" si="4"/>
        <v>11.322624018116199</v>
      </c>
      <c r="N77" s="101">
        <f t="shared" si="5"/>
        <v>33.54344575046472</v>
      </c>
      <c r="Q77" t="s">
        <v>125</v>
      </c>
      <c r="R77" t="s">
        <v>126</v>
      </c>
      <c r="S77" s="99">
        <v>33.54344575046472</v>
      </c>
      <c r="T77" s="99">
        <v>11.322624018116199</v>
      </c>
      <c r="U77" s="99">
        <f t="shared" si="6"/>
        <v>-22.220821732348519</v>
      </c>
      <c r="V77" s="56">
        <f t="shared" si="7"/>
        <v>-0.66244898921991835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D130-4048-4378-B505-DD129A13224E}">
  <dimension ref="A1:Y78"/>
  <sheetViews>
    <sheetView tabSelected="1" workbookViewId="0">
      <selection activeCell="Y1" sqref="U1:Y1048576"/>
    </sheetView>
  </sheetViews>
  <sheetFormatPr defaultRowHeight="15"/>
  <cols>
    <col min="17" max="17" width="27.42578125" style="23" customWidth="1"/>
  </cols>
  <sheetData>
    <row r="1" spans="1:25">
      <c r="C1" s="96" t="s">
        <v>127</v>
      </c>
      <c r="D1" s="96"/>
      <c r="E1" s="96"/>
      <c r="F1" s="96"/>
      <c r="G1" s="96"/>
      <c r="H1" s="95"/>
      <c r="K1" s="96" t="s">
        <v>176</v>
      </c>
      <c r="L1" s="96"/>
      <c r="M1" s="96"/>
      <c r="N1" s="96"/>
      <c r="O1" s="96"/>
      <c r="P1" s="95"/>
    </row>
    <row r="2" spans="1:25" ht="25.5">
      <c r="A2" s="3" t="s">
        <v>0</v>
      </c>
      <c r="B2" s="4" t="s">
        <v>1</v>
      </c>
      <c r="C2" s="16">
        <v>2016</v>
      </c>
      <c r="D2" s="16">
        <v>2017</v>
      </c>
      <c r="E2" s="16">
        <v>2018</v>
      </c>
      <c r="F2" s="16">
        <v>2019</v>
      </c>
      <c r="G2" s="16">
        <v>2020</v>
      </c>
      <c r="H2" s="97" t="s">
        <v>177</v>
      </c>
      <c r="I2" s="3" t="s">
        <v>0</v>
      </c>
      <c r="J2" s="4" t="s">
        <v>1</v>
      </c>
      <c r="K2" s="16">
        <v>2016</v>
      </c>
      <c r="L2" s="16">
        <v>2017</v>
      </c>
      <c r="M2" s="16">
        <v>2018</v>
      </c>
      <c r="N2" s="16">
        <v>2019</v>
      </c>
      <c r="O2" s="16">
        <v>2020</v>
      </c>
      <c r="P2" s="97" t="s">
        <v>177</v>
      </c>
      <c r="Q2" s="22" t="s">
        <v>130</v>
      </c>
      <c r="U2" t="s">
        <v>0</v>
      </c>
      <c r="V2" t="s">
        <v>1</v>
      </c>
      <c r="W2" t="s">
        <v>178</v>
      </c>
      <c r="X2" t="s">
        <v>179</v>
      </c>
      <c r="Y2" t="s">
        <v>130</v>
      </c>
    </row>
    <row r="3" spans="1:25" ht="26.25">
      <c r="A3" s="5" t="s">
        <v>66</v>
      </c>
      <c r="B3" s="8" t="s">
        <v>38</v>
      </c>
      <c r="C3" s="19">
        <v>135</v>
      </c>
      <c r="D3" s="19">
        <v>128</v>
      </c>
      <c r="E3" s="19">
        <v>123</v>
      </c>
      <c r="F3" s="19">
        <v>140</v>
      </c>
      <c r="G3" s="19">
        <v>116</v>
      </c>
      <c r="H3" s="19">
        <f>AVERAGE(C3:G3)</f>
        <v>128.4</v>
      </c>
      <c r="I3" s="5" t="s">
        <v>66</v>
      </c>
      <c r="J3" s="8" t="s">
        <v>38</v>
      </c>
      <c r="K3" s="19">
        <v>329</v>
      </c>
      <c r="L3" s="19">
        <v>294</v>
      </c>
      <c r="M3" s="19">
        <v>285</v>
      </c>
      <c r="N3" s="19">
        <v>277</v>
      </c>
      <c r="O3" s="19">
        <v>282</v>
      </c>
      <c r="P3" s="19">
        <f>AVERAGE(K3:O3)</f>
        <v>293.39999999999998</v>
      </c>
      <c r="Q3" s="24">
        <f>SUM(C3:G3)/SUM(K3:O3)</f>
        <v>0.43762781186094069</v>
      </c>
      <c r="U3" t="s">
        <v>66</v>
      </c>
      <c r="V3" t="s">
        <v>38</v>
      </c>
      <c r="W3">
        <v>128.4</v>
      </c>
      <c r="X3">
        <v>293.39999999999998</v>
      </c>
      <c r="Y3" s="56">
        <v>0.43762781186094069</v>
      </c>
    </row>
    <row r="4" spans="1:25" ht="26.25">
      <c r="A4" s="5" t="s">
        <v>88</v>
      </c>
      <c r="B4" s="10" t="s">
        <v>89</v>
      </c>
      <c r="C4" s="19">
        <v>137</v>
      </c>
      <c r="D4" s="19">
        <v>95</v>
      </c>
      <c r="E4" s="19">
        <v>113</v>
      </c>
      <c r="F4" s="19">
        <v>118</v>
      </c>
      <c r="G4" s="19">
        <v>91</v>
      </c>
      <c r="H4" s="19">
        <f t="shared" ref="H4:H67" si="0">AVERAGE(C4:G4)</f>
        <v>110.8</v>
      </c>
      <c r="I4" s="5" t="s">
        <v>88</v>
      </c>
      <c r="J4" s="10" t="s">
        <v>89</v>
      </c>
      <c r="K4" s="19">
        <v>230</v>
      </c>
      <c r="L4" s="19">
        <v>207</v>
      </c>
      <c r="M4" s="19">
        <v>197</v>
      </c>
      <c r="N4" s="19">
        <v>214</v>
      </c>
      <c r="O4" s="19">
        <v>236</v>
      </c>
      <c r="P4" s="19">
        <f t="shared" ref="P4:P67" si="1">AVERAGE(K4:O4)</f>
        <v>216.8</v>
      </c>
      <c r="Q4" s="24">
        <f t="shared" ref="Q4:Q67" si="2">SUM(C4:G4)/SUM(K4:O4)</f>
        <v>0.51107011070110697</v>
      </c>
      <c r="U4" t="s">
        <v>88</v>
      </c>
      <c r="V4" t="s">
        <v>89</v>
      </c>
      <c r="W4">
        <v>110.8</v>
      </c>
      <c r="X4">
        <v>216.8</v>
      </c>
      <c r="Y4" s="56">
        <v>0.51107011070110697</v>
      </c>
    </row>
    <row r="5" spans="1:25">
      <c r="A5" s="5" t="s">
        <v>52</v>
      </c>
      <c r="B5" s="8" t="s">
        <v>7</v>
      </c>
      <c r="C5" s="19">
        <v>79</v>
      </c>
      <c r="D5" s="19">
        <v>73</v>
      </c>
      <c r="E5" s="19">
        <v>63</v>
      </c>
      <c r="F5" s="19">
        <v>81</v>
      </c>
      <c r="G5" s="19">
        <v>76</v>
      </c>
      <c r="H5" s="19">
        <f t="shared" si="0"/>
        <v>74.400000000000006</v>
      </c>
      <c r="I5" s="5" t="s">
        <v>52</v>
      </c>
      <c r="J5" s="8" t="s">
        <v>7</v>
      </c>
      <c r="K5" s="19">
        <v>248</v>
      </c>
      <c r="L5" s="19">
        <v>246</v>
      </c>
      <c r="M5" s="19">
        <v>203</v>
      </c>
      <c r="N5" s="19">
        <v>256</v>
      </c>
      <c r="O5" s="19">
        <v>266</v>
      </c>
      <c r="P5" s="19">
        <f t="shared" si="1"/>
        <v>243.8</v>
      </c>
      <c r="Q5" s="24">
        <f t="shared" si="2"/>
        <v>0.30516817063166529</v>
      </c>
      <c r="U5" t="s">
        <v>52</v>
      </c>
      <c r="V5" t="s">
        <v>7</v>
      </c>
      <c r="W5">
        <v>74.400000000000006</v>
      </c>
      <c r="X5">
        <v>243.8</v>
      </c>
      <c r="Y5" s="56">
        <v>0.30516817063166529</v>
      </c>
    </row>
    <row r="6" spans="1:25">
      <c r="A6" s="9" t="s">
        <v>99</v>
      </c>
      <c r="B6" s="10" t="s">
        <v>76</v>
      </c>
      <c r="C6" s="19">
        <v>88</v>
      </c>
      <c r="D6" s="19">
        <v>94</v>
      </c>
      <c r="E6" s="19">
        <v>108</v>
      </c>
      <c r="F6" s="19">
        <v>80</v>
      </c>
      <c r="G6" s="19">
        <v>73</v>
      </c>
      <c r="H6" s="19">
        <f t="shared" si="0"/>
        <v>88.6</v>
      </c>
      <c r="I6" s="9" t="s">
        <v>99</v>
      </c>
      <c r="J6" s="10" t="s">
        <v>76</v>
      </c>
      <c r="K6" s="19">
        <v>221</v>
      </c>
      <c r="L6" s="19">
        <v>243</v>
      </c>
      <c r="M6" s="19">
        <v>243</v>
      </c>
      <c r="N6" s="19">
        <v>200</v>
      </c>
      <c r="O6" s="19">
        <v>224</v>
      </c>
      <c r="P6" s="19">
        <f t="shared" si="1"/>
        <v>226.2</v>
      </c>
      <c r="Q6" s="24">
        <f t="shared" si="2"/>
        <v>0.39168877099911581</v>
      </c>
      <c r="U6" t="s">
        <v>99</v>
      </c>
      <c r="V6" t="s">
        <v>76</v>
      </c>
      <c r="W6">
        <v>88.6</v>
      </c>
      <c r="X6">
        <v>226.2</v>
      </c>
      <c r="Y6" s="56">
        <v>0.39168877099911581</v>
      </c>
    </row>
    <row r="7" spans="1:25">
      <c r="A7" s="13" t="s">
        <v>36</v>
      </c>
      <c r="B7" s="8" t="s">
        <v>7</v>
      </c>
      <c r="C7" s="19">
        <v>57</v>
      </c>
      <c r="D7" s="19">
        <v>52</v>
      </c>
      <c r="E7" s="19">
        <v>55</v>
      </c>
      <c r="F7" s="19">
        <v>59</v>
      </c>
      <c r="G7" s="19">
        <v>66</v>
      </c>
      <c r="H7" s="19">
        <f t="shared" si="0"/>
        <v>57.8</v>
      </c>
      <c r="I7" s="13" t="s">
        <v>36</v>
      </c>
      <c r="J7" s="8" t="s">
        <v>7</v>
      </c>
      <c r="K7" s="19">
        <v>190</v>
      </c>
      <c r="L7" s="19">
        <v>194</v>
      </c>
      <c r="M7" s="19">
        <v>199</v>
      </c>
      <c r="N7" s="19">
        <v>182</v>
      </c>
      <c r="O7" s="19">
        <v>222</v>
      </c>
      <c r="P7" s="19">
        <f t="shared" si="1"/>
        <v>197.4</v>
      </c>
      <c r="Q7" s="24">
        <f t="shared" si="2"/>
        <v>0.29280648429584599</v>
      </c>
      <c r="U7" t="s">
        <v>36</v>
      </c>
      <c r="V7" t="s">
        <v>7</v>
      </c>
      <c r="W7">
        <v>57.8</v>
      </c>
      <c r="X7">
        <v>197.4</v>
      </c>
      <c r="Y7" s="56">
        <v>0.29280648429584599</v>
      </c>
    </row>
    <row r="8" spans="1:25">
      <c r="A8" s="5" t="s">
        <v>73</v>
      </c>
      <c r="B8" s="10" t="s">
        <v>74</v>
      </c>
      <c r="C8" s="19">
        <v>28</v>
      </c>
      <c r="D8" s="19">
        <v>35</v>
      </c>
      <c r="E8" s="19">
        <v>30</v>
      </c>
      <c r="F8" s="19">
        <v>36</v>
      </c>
      <c r="G8" s="19">
        <v>63</v>
      </c>
      <c r="H8" s="19">
        <f t="shared" si="0"/>
        <v>38.4</v>
      </c>
      <c r="I8" s="5" t="s">
        <v>73</v>
      </c>
      <c r="J8" s="10" t="s">
        <v>74</v>
      </c>
      <c r="K8" s="19">
        <v>119</v>
      </c>
      <c r="L8" s="19">
        <v>97</v>
      </c>
      <c r="M8" s="19">
        <v>117</v>
      </c>
      <c r="N8" s="19">
        <v>131</v>
      </c>
      <c r="O8" s="19">
        <v>223</v>
      </c>
      <c r="P8" s="19">
        <f t="shared" si="1"/>
        <v>137.4</v>
      </c>
      <c r="Q8" s="24">
        <f t="shared" si="2"/>
        <v>0.27947598253275108</v>
      </c>
      <c r="U8" t="s">
        <v>73</v>
      </c>
      <c r="V8" t="s">
        <v>74</v>
      </c>
      <c r="W8">
        <v>38.4</v>
      </c>
      <c r="X8">
        <v>137.4</v>
      </c>
      <c r="Y8" s="56">
        <v>0.27947598253275108</v>
      </c>
    </row>
    <row r="9" spans="1:25" ht="26.25">
      <c r="A9" s="5" t="s">
        <v>109</v>
      </c>
      <c r="B9" s="8" t="s">
        <v>7</v>
      </c>
      <c r="C9" s="19">
        <v>64</v>
      </c>
      <c r="D9" s="19">
        <v>45</v>
      </c>
      <c r="E9" s="19">
        <v>46</v>
      </c>
      <c r="F9" s="19">
        <v>59</v>
      </c>
      <c r="G9" s="19">
        <v>59</v>
      </c>
      <c r="H9" s="19">
        <f t="shared" si="0"/>
        <v>54.6</v>
      </c>
      <c r="I9" s="5" t="s">
        <v>109</v>
      </c>
      <c r="J9" s="8" t="s">
        <v>7</v>
      </c>
      <c r="K9" s="19">
        <v>198</v>
      </c>
      <c r="L9" s="19">
        <v>146</v>
      </c>
      <c r="M9" s="19">
        <v>148</v>
      </c>
      <c r="N9" s="19">
        <v>152</v>
      </c>
      <c r="O9" s="19">
        <v>157</v>
      </c>
      <c r="P9" s="19">
        <f t="shared" si="1"/>
        <v>160.19999999999999</v>
      </c>
      <c r="Q9" s="24">
        <f t="shared" si="2"/>
        <v>0.34082397003745318</v>
      </c>
      <c r="U9" t="s">
        <v>109</v>
      </c>
      <c r="V9" t="s">
        <v>7</v>
      </c>
      <c r="W9">
        <v>54.6</v>
      </c>
      <c r="X9">
        <v>160.19999999999999</v>
      </c>
      <c r="Y9" s="56">
        <v>0.34082397003745318</v>
      </c>
    </row>
    <row r="10" spans="1:25">
      <c r="A10" s="5" t="s">
        <v>30</v>
      </c>
      <c r="B10" s="10" t="s">
        <v>31</v>
      </c>
      <c r="C10" s="19">
        <v>40</v>
      </c>
      <c r="D10" s="19">
        <v>42</v>
      </c>
      <c r="E10" s="19">
        <v>47</v>
      </c>
      <c r="F10" s="19">
        <v>51</v>
      </c>
      <c r="G10" s="19">
        <v>54</v>
      </c>
      <c r="H10" s="19">
        <f t="shared" si="0"/>
        <v>46.8</v>
      </c>
      <c r="I10" s="5" t="s">
        <v>30</v>
      </c>
      <c r="J10" s="10" t="s">
        <v>31</v>
      </c>
      <c r="K10" s="19">
        <v>121</v>
      </c>
      <c r="L10" s="19">
        <v>148</v>
      </c>
      <c r="M10" s="19">
        <v>134</v>
      </c>
      <c r="N10" s="19">
        <v>141</v>
      </c>
      <c r="O10" s="19">
        <v>190</v>
      </c>
      <c r="P10" s="19">
        <f t="shared" si="1"/>
        <v>146.80000000000001</v>
      </c>
      <c r="Q10" s="24">
        <f t="shared" si="2"/>
        <v>0.31880108991825612</v>
      </c>
      <c r="U10" t="s">
        <v>30</v>
      </c>
      <c r="V10" t="s">
        <v>31</v>
      </c>
      <c r="W10">
        <v>46.8</v>
      </c>
      <c r="X10">
        <v>146.80000000000001</v>
      </c>
      <c r="Y10" s="56">
        <v>0.31880108991825612</v>
      </c>
    </row>
    <row r="11" spans="1:25" ht="26.25">
      <c r="A11" s="5" t="s">
        <v>97</v>
      </c>
      <c r="B11" s="6" t="s">
        <v>98</v>
      </c>
      <c r="C11" s="19">
        <v>43</v>
      </c>
      <c r="D11" s="19">
        <v>37</v>
      </c>
      <c r="E11" s="19">
        <v>41</v>
      </c>
      <c r="F11" s="19">
        <v>28</v>
      </c>
      <c r="G11" s="19">
        <v>48</v>
      </c>
      <c r="H11" s="19">
        <f t="shared" si="0"/>
        <v>39.4</v>
      </c>
      <c r="I11" s="5" t="s">
        <v>97</v>
      </c>
      <c r="J11" s="6" t="s">
        <v>98</v>
      </c>
      <c r="K11" s="19">
        <v>101</v>
      </c>
      <c r="L11" s="19">
        <v>94</v>
      </c>
      <c r="M11" s="19">
        <v>102</v>
      </c>
      <c r="N11" s="19">
        <v>90</v>
      </c>
      <c r="O11" s="19">
        <v>166</v>
      </c>
      <c r="P11" s="19">
        <f t="shared" si="1"/>
        <v>110.6</v>
      </c>
      <c r="Q11" s="24">
        <f t="shared" si="2"/>
        <v>0.3562386980108499</v>
      </c>
      <c r="U11" t="s">
        <v>97</v>
      </c>
      <c r="V11" t="s">
        <v>98</v>
      </c>
      <c r="W11">
        <v>39.4</v>
      </c>
      <c r="X11">
        <v>110.6</v>
      </c>
      <c r="Y11" s="56">
        <v>0.3562386980108499</v>
      </c>
    </row>
    <row r="12" spans="1:25" ht="26.25">
      <c r="A12" s="5" t="s">
        <v>57</v>
      </c>
      <c r="B12" s="12" t="s">
        <v>58</v>
      </c>
      <c r="C12" s="19">
        <v>35</v>
      </c>
      <c r="D12" s="19">
        <v>38</v>
      </c>
      <c r="E12" s="19">
        <v>34</v>
      </c>
      <c r="F12" s="19">
        <v>41</v>
      </c>
      <c r="G12" s="19">
        <v>45</v>
      </c>
      <c r="H12" s="19">
        <f t="shared" si="0"/>
        <v>38.6</v>
      </c>
      <c r="I12" s="5" t="s">
        <v>57</v>
      </c>
      <c r="J12" s="12" t="s">
        <v>58</v>
      </c>
      <c r="K12" s="19">
        <v>149</v>
      </c>
      <c r="L12" s="19">
        <v>145</v>
      </c>
      <c r="M12" s="19">
        <v>136</v>
      </c>
      <c r="N12" s="19">
        <v>149</v>
      </c>
      <c r="O12" s="19">
        <v>178</v>
      </c>
      <c r="P12" s="19">
        <f t="shared" si="1"/>
        <v>151.4</v>
      </c>
      <c r="Q12" s="24">
        <f t="shared" si="2"/>
        <v>0.25495376486129456</v>
      </c>
      <c r="U12" t="s">
        <v>57</v>
      </c>
      <c r="V12" t="s">
        <v>58</v>
      </c>
      <c r="W12">
        <v>38.6</v>
      </c>
      <c r="X12">
        <v>151.4</v>
      </c>
      <c r="Y12" s="56">
        <v>0.25495376486129456</v>
      </c>
    </row>
    <row r="13" spans="1:25">
      <c r="A13" s="5" t="s">
        <v>42</v>
      </c>
      <c r="B13" s="10" t="s">
        <v>43</v>
      </c>
      <c r="C13" s="19">
        <v>30</v>
      </c>
      <c r="D13" s="19">
        <v>28</v>
      </c>
      <c r="E13" s="19">
        <v>34</v>
      </c>
      <c r="F13" s="19">
        <v>28</v>
      </c>
      <c r="G13" s="19">
        <v>41</v>
      </c>
      <c r="H13" s="19">
        <f t="shared" si="0"/>
        <v>32.200000000000003</v>
      </c>
      <c r="I13" s="5" t="s">
        <v>42</v>
      </c>
      <c r="J13" s="10" t="s">
        <v>43</v>
      </c>
      <c r="K13" s="19">
        <v>119</v>
      </c>
      <c r="L13" s="19">
        <v>103</v>
      </c>
      <c r="M13" s="19">
        <v>107</v>
      </c>
      <c r="N13" s="19">
        <v>115</v>
      </c>
      <c r="O13" s="19">
        <v>191</v>
      </c>
      <c r="P13" s="19">
        <f t="shared" si="1"/>
        <v>127</v>
      </c>
      <c r="Q13" s="24">
        <f t="shared" si="2"/>
        <v>0.25354330708661416</v>
      </c>
      <c r="U13" t="s">
        <v>42</v>
      </c>
      <c r="V13" t="s">
        <v>43</v>
      </c>
      <c r="W13">
        <v>32.200000000000003</v>
      </c>
      <c r="X13">
        <v>127</v>
      </c>
      <c r="Y13" s="56">
        <v>0.25354330708661416</v>
      </c>
    </row>
    <row r="14" spans="1:25" ht="26.25">
      <c r="A14" s="5" t="s">
        <v>53</v>
      </c>
      <c r="B14" s="10" t="s">
        <v>54</v>
      </c>
      <c r="C14" s="19">
        <v>21</v>
      </c>
      <c r="D14" s="19">
        <v>27</v>
      </c>
      <c r="E14" s="19">
        <v>26</v>
      </c>
      <c r="F14" s="19">
        <v>21</v>
      </c>
      <c r="G14" s="19">
        <v>39</v>
      </c>
      <c r="H14" s="19">
        <f t="shared" si="0"/>
        <v>26.8</v>
      </c>
      <c r="I14" s="5" t="s">
        <v>53</v>
      </c>
      <c r="J14" s="10" t="s">
        <v>54</v>
      </c>
      <c r="K14" s="19">
        <v>100</v>
      </c>
      <c r="L14" s="19">
        <v>96</v>
      </c>
      <c r="M14" s="19">
        <v>104</v>
      </c>
      <c r="N14" s="19">
        <v>102</v>
      </c>
      <c r="O14" s="19">
        <v>134</v>
      </c>
      <c r="P14" s="19">
        <f t="shared" si="1"/>
        <v>107.2</v>
      </c>
      <c r="Q14" s="24">
        <f t="shared" si="2"/>
        <v>0.25</v>
      </c>
      <c r="U14" t="s">
        <v>53</v>
      </c>
      <c r="V14" t="s">
        <v>54</v>
      </c>
      <c r="W14">
        <v>26.8</v>
      </c>
      <c r="X14">
        <v>107.2</v>
      </c>
      <c r="Y14" s="56">
        <v>0.25</v>
      </c>
    </row>
    <row r="15" spans="1:25">
      <c r="A15" s="5" t="s">
        <v>117</v>
      </c>
      <c r="B15" s="6" t="s">
        <v>76</v>
      </c>
      <c r="C15" s="19">
        <v>16</v>
      </c>
      <c r="D15" s="19">
        <v>19</v>
      </c>
      <c r="E15" s="19">
        <v>25</v>
      </c>
      <c r="F15" s="19">
        <v>36</v>
      </c>
      <c r="G15" s="19">
        <v>37</v>
      </c>
      <c r="H15" s="19">
        <f t="shared" si="0"/>
        <v>26.6</v>
      </c>
      <c r="I15" s="5" t="s">
        <v>117</v>
      </c>
      <c r="J15" s="6" t="s">
        <v>76</v>
      </c>
      <c r="K15" s="19">
        <v>59</v>
      </c>
      <c r="L15" s="19">
        <v>64</v>
      </c>
      <c r="M15" s="19">
        <v>81</v>
      </c>
      <c r="N15" s="19">
        <v>81</v>
      </c>
      <c r="O15" s="19">
        <v>125</v>
      </c>
      <c r="P15" s="19">
        <f t="shared" si="1"/>
        <v>82</v>
      </c>
      <c r="Q15" s="24">
        <f t="shared" si="2"/>
        <v>0.32439024390243903</v>
      </c>
      <c r="U15" t="s">
        <v>117</v>
      </c>
      <c r="V15" t="s">
        <v>76</v>
      </c>
      <c r="W15">
        <v>26.6</v>
      </c>
      <c r="X15">
        <v>82</v>
      </c>
      <c r="Y15" s="56">
        <v>0.32439024390243903</v>
      </c>
    </row>
    <row r="16" spans="1:25">
      <c r="A16" s="5" t="s">
        <v>85</v>
      </c>
      <c r="B16" s="10" t="s">
        <v>74</v>
      </c>
      <c r="C16" s="19">
        <v>16</v>
      </c>
      <c r="D16" s="19">
        <v>24</v>
      </c>
      <c r="E16" s="19">
        <v>21</v>
      </c>
      <c r="F16" s="19">
        <v>29</v>
      </c>
      <c r="G16" s="19">
        <v>37</v>
      </c>
      <c r="H16" s="19">
        <f t="shared" si="0"/>
        <v>25.4</v>
      </c>
      <c r="I16" s="5" t="s">
        <v>85</v>
      </c>
      <c r="J16" s="10" t="s">
        <v>74</v>
      </c>
      <c r="K16" s="19">
        <v>66</v>
      </c>
      <c r="L16" s="19">
        <v>67</v>
      </c>
      <c r="M16" s="19">
        <v>70</v>
      </c>
      <c r="N16" s="19">
        <v>97</v>
      </c>
      <c r="O16" s="19">
        <v>104</v>
      </c>
      <c r="P16" s="19">
        <f t="shared" si="1"/>
        <v>80.8</v>
      </c>
      <c r="Q16" s="24">
        <f t="shared" si="2"/>
        <v>0.31435643564356436</v>
      </c>
      <c r="U16" t="s">
        <v>85</v>
      </c>
      <c r="V16" t="s">
        <v>74</v>
      </c>
      <c r="W16">
        <v>25.4</v>
      </c>
      <c r="X16">
        <v>80.8</v>
      </c>
      <c r="Y16" s="56">
        <v>0.31435643564356436</v>
      </c>
    </row>
    <row r="17" spans="1:25" ht="26.25">
      <c r="A17" s="5" t="s">
        <v>48</v>
      </c>
      <c r="B17" s="8" t="s">
        <v>7</v>
      </c>
      <c r="C17" s="19">
        <v>29</v>
      </c>
      <c r="D17" s="19">
        <v>31</v>
      </c>
      <c r="E17" s="19">
        <v>33</v>
      </c>
      <c r="F17" s="19">
        <v>20</v>
      </c>
      <c r="G17" s="19">
        <v>36</v>
      </c>
      <c r="H17" s="19">
        <f t="shared" si="0"/>
        <v>29.8</v>
      </c>
      <c r="I17" s="5" t="s">
        <v>48</v>
      </c>
      <c r="J17" s="8" t="s">
        <v>7</v>
      </c>
      <c r="K17" s="19">
        <v>86</v>
      </c>
      <c r="L17" s="19">
        <v>110</v>
      </c>
      <c r="M17" s="19">
        <v>103</v>
      </c>
      <c r="N17" s="19">
        <v>98</v>
      </c>
      <c r="O17" s="19">
        <v>110</v>
      </c>
      <c r="P17" s="19">
        <f t="shared" si="1"/>
        <v>101.4</v>
      </c>
      <c r="Q17" s="24">
        <f t="shared" si="2"/>
        <v>0.29388560157790927</v>
      </c>
      <c r="U17" t="s">
        <v>48</v>
      </c>
      <c r="V17" t="s">
        <v>7</v>
      </c>
      <c r="W17">
        <v>29.8</v>
      </c>
      <c r="X17">
        <v>101.4</v>
      </c>
      <c r="Y17" s="56">
        <v>0.29388560157790927</v>
      </c>
    </row>
    <row r="18" spans="1:25">
      <c r="A18" s="14" t="s">
        <v>110</v>
      </c>
      <c r="B18" s="10" t="s">
        <v>38</v>
      </c>
      <c r="C18" s="19">
        <v>42</v>
      </c>
      <c r="D18" s="19">
        <v>31</v>
      </c>
      <c r="E18" s="19">
        <v>45</v>
      </c>
      <c r="F18" s="19">
        <v>42</v>
      </c>
      <c r="G18" s="19">
        <v>33</v>
      </c>
      <c r="H18" s="19">
        <f t="shared" si="0"/>
        <v>38.6</v>
      </c>
      <c r="I18" s="14" t="s">
        <v>110</v>
      </c>
      <c r="J18" s="10" t="s">
        <v>38</v>
      </c>
      <c r="K18" s="19">
        <v>96</v>
      </c>
      <c r="L18" s="19">
        <v>76</v>
      </c>
      <c r="M18" s="19">
        <v>99</v>
      </c>
      <c r="N18" s="19">
        <v>89</v>
      </c>
      <c r="O18" s="19">
        <v>104</v>
      </c>
      <c r="P18" s="19">
        <f t="shared" si="1"/>
        <v>92.8</v>
      </c>
      <c r="Q18" s="24">
        <f t="shared" si="2"/>
        <v>0.41594827586206895</v>
      </c>
      <c r="U18" t="s">
        <v>110</v>
      </c>
      <c r="V18" t="s">
        <v>38</v>
      </c>
      <c r="W18">
        <v>38.6</v>
      </c>
      <c r="X18">
        <v>92.8</v>
      </c>
      <c r="Y18" s="56">
        <v>0.41594827586206895</v>
      </c>
    </row>
    <row r="19" spans="1:25">
      <c r="A19" s="9" t="s">
        <v>10</v>
      </c>
      <c r="B19" s="8" t="s">
        <v>7</v>
      </c>
      <c r="C19" s="19">
        <v>30</v>
      </c>
      <c r="D19" s="19">
        <v>23</v>
      </c>
      <c r="E19" s="19">
        <v>31</v>
      </c>
      <c r="F19" s="19">
        <v>34</v>
      </c>
      <c r="G19" s="19">
        <v>33</v>
      </c>
      <c r="H19" s="19">
        <f t="shared" si="0"/>
        <v>30.2</v>
      </c>
      <c r="I19" s="9" t="s">
        <v>10</v>
      </c>
      <c r="J19" s="8" t="s">
        <v>7</v>
      </c>
      <c r="K19" s="19">
        <v>87</v>
      </c>
      <c r="L19" s="19">
        <v>80</v>
      </c>
      <c r="M19" s="19">
        <v>72</v>
      </c>
      <c r="N19" s="19">
        <v>91</v>
      </c>
      <c r="O19" s="19">
        <v>94</v>
      </c>
      <c r="P19" s="19">
        <f t="shared" si="1"/>
        <v>84.8</v>
      </c>
      <c r="Q19" s="24">
        <f t="shared" si="2"/>
        <v>0.35613207547169812</v>
      </c>
      <c r="U19" t="s">
        <v>10</v>
      </c>
      <c r="V19" t="s">
        <v>7</v>
      </c>
      <c r="W19">
        <v>30.2</v>
      </c>
      <c r="X19">
        <v>84.8</v>
      </c>
      <c r="Y19" s="56">
        <v>0.35613207547169812</v>
      </c>
    </row>
    <row r="20" spans="1:25">
      <c r="A20" s="5" t="s">
        <v>67</v>
      </c>
      <c r="B20" s="10" t="s">
        <v>68</v>
      </c>
      <c r="C20" s="19">
        <v>17</v>
      </c>
      <c r="D20" s="19">
        <v>21</v>
      </c>
      <c r="E20" s="19">
        <v>17</v>
      </c>
      <c r="F20" s="19">
        <v>25</v>
      </c>
      <c r="G20" s="19">
        <v>31</v>
      </c>
      <c r="H20" s="19">
        <f t="shared" si="0"/>
        <v>22.2</v>
      </c>
      <c r="I20" s="5" t="s">
        <v>67</v>
      </c>
      <c r="J20" s="10" t="s">
        <v>68</v>
      </c>
      <c r="K20" s="19">
        <v>87</v>
      </c>
      <c r="L20" s="19">
        <v>89</v>
      </c>
      <c r="M20" s="19">
        <v>66</v>
      </c>
      <c r="N20" s="19">
        <v>94</v>
      </c>
      <c r="O20" s="19">
        <v>113</v>
      </c>
      <c r="P20" s="19">
        <f t="shared" si="1"/>
        <v>89.8</v>
      </c>
      <c r="Q20" s="24">
        <f t="shared" si="2"/>
        <v>0.24721603563474387</v>
      </c>
      <c r="U20" t="s">
        <v>67</v>
      </c>
      <c r="V20" t="s">
        <v>68</v>
      </c>
      <c r="W20">
        <v>22.2</v>
      </c>
      <c r="X20">
        <v>89.8</v>
      </c>
      <c r="Y20" s="56">
        <v>0.24721603563474387</v>
      </c>
    </row>
    <row r="21" spans="1:25" ht="26.25">
      <c r="A21" s="5" t="s">
        <v>2</v>
      </c>
      <c r="B21" s="6" t="s">
        <v>3</v>
      </c>
      <c r="C21" s="19">
        <v>31</v>
      </c>
      <c r="D21" s="19">
        <v>29</v>
      </c>
      <c r="E21" s="19">
        <v>34</v>
      </c>
      <c r="F21" s="19">
        <v>42</v>
      </c>
      <c r="G21" s="19">
        <v>30</v>
      </c>
      <c r="H21" s="19">
        <f t="shared" si="0"/>
        <v>33.200000000000003</v>
      </c>
      <c r="I21" s="5" t="s">
        <v>2</v>
      </c>
      <c r="J21" s="6" t="s">
        <v>3</v>
      </c>
      <c r="K21" s="19">
        <v>94</v>
      </c>
      <c r="L21" s="19">
        <v>84</v>
      </c>
      <c r="M21" s="19">
        <v>85</v>
      </c>
      <c r="N21" s="19">
        <v>101</v>
      </c>
      <c r="O21" s="19">
        <v>105</v>
      </c>
      <c r="P21" s="19">
        <f t="shared" si="1"/>
        <v>93.8</v>
      </c>
      <c r="Q21" s="24">
        <f t="shared" si="2"/>
        <v>0.35394456289978676</v>
      </c>
      <c r="U21" t="s">
        <v>2</v>
      </c>
      <c r="V21" t="s">
        <v>3</v>
      </c>
      <c r="W21">
        <v>33.200000000000003</v>
      </c>
      <c r="X21">
        <v>93.8</v>
      </c>
      <c r="Y21" s="56">
        <v>0.35394456289978676</v>
      </c>
    </row>
    <row r="22" spans="1:25">
      <c r="A22" s="14" t="s">
        <v>49</v>
      </c>
      <c r="B22" s="10" t="s">
        <v>38</v>
      </c>
      <c r="C22" s="19">
        <v>18</v>
      </c>
      <c r="D22" s="19">
        <v>25</v>
      </c>
      <c r="E22" s="19">
        <v>14</v>
      </c>
      <c r="F22" s="19">
        <v>18</v>
      </c>
      <c r="G22" s="19">
        <v>29</v>
      </c>
      <c r="H22" s="19">
        <f t="shared" si="0"/>
        <v>20.8</v>
      </c>
      <c r="I22" s="14" t="s">
        <v>49</v>
      </c>
      <c r="J22" s="10" t="s">
        <v>38</v>
      </c>
      <c r="K22" s="19">
        <v>44</v>
      </c>
      <c r="L22" s="19">
        <v>65</v>
      </c>
      <c r="M22" s="19">
        <v>26</v>
      </c>
      <c r="N22" s="19">
        <v>46</v>
      </c>
      <c r="O22" s="19">
        <v>71</v>
      </c>
      <c r="P22" s="19">
        <f t="shared" si="1"/>
        <v>50.4</v>
      </c>
      <c r="Q22" s="24">
        <f t="shared" si="2"/>
        <v>0.41269841269841268</v>
      </c>
      <c r="U22" t="s">
        <v>49</v>
      </c>
      <c r="V22" t="s">
        <v>38</v>
      </c>
      <c r="W22">
        <v>20.8</v>
      </c>
      <c r="X22">
        <v>50.4</v>
      </c>
      <c r="Y22" s="56">
        <v>0.41269841269841268</v>
      </c>
    </row>
    <row r="23" spans="1:25">
      <c r="A23" s="7" t="s">
        <v>8</v>
      </c>
      <c r="B23" s="8" t="s">
        <v>9</v>
      </c>
      <c r="C23" s="19">
        <v>21</v>
      </c>
      <c r="D23" s="19">
        <v>21</v>
      </c>
      <c r="E23" s="19">
        <v>19</v>
      </c>
      <c r="F23" s="19">
        <v>23</v>
      </c>
      <c r="G23" s="19">
        <v>25</v>
      </c>
      <c r="H23" s="19">
        <f t="shared" si="0"/>
        <v>21.8</v>
      </c>
      <c r="I23" s="7" t="s">
        <v>8</v>
      </c>
      <c r="J23" s="8" t="s">
        <v>9</v>
      </c>
      <c r="K23" s="19">
        <v>66</v>
      </c>
      <c r="L23" s="19">
        <v>55</v>
      </c>
      <c r="M23" s="19">
        <v>61</v>
      </c>
      <c r="N23" s="19">
        <v>86</v>
      </c>
      <c r="O23" s="19">
        <v>81</v>
      </c>
      <c r="P23" s="19">
        <f t="shared" si="1"/>
        <v>69.8</v>
      </c>
      <c r="Q23" s="24">
        <f t="shared" si="2"/>
        <v>0.31232091690544411</v>
      </c>
      <c r="U23" t="s">
        <v>8</v>
      </c>
      <c r="V23" t="s">
        <v>9</v>
      </c>
      <c r="W23">
        <v>21.8</v>
      </c>
      <c r="X23">
        <v>69.8</v>
      </c>
      <c r="Y23" s="56">
        <v>0.31232091690544411</v>
      </c>
    </row>
    <row r="24" spans="1:25" ht="26.25">
      <c r="A24" s="5" t="s">
        <v>93</v>
      </c>
      <c r="B24" s="10" t="s">
        <v>94</v>
      </c>
      <c r="C24" s="19">
        <v>28</v>
      </c>
      <c r="D24" s="19">
        <v>25</v>
      </c>
      <c r="E24" s="19">
        <v>12</v>
      </c>
      <c r="F24" s="19">
        <v>24</v>
      </c>
      <c r="G24" s="19">
        <v>25</v>
      </c>
      <c r="H24" s="19">
        <f t="shared" si="0"/>
        <v>22.8</v>
      </c>
      <c r="I24" s="5" t="s">
        <v>93</v>
      </c>
      <c r="J24" s="10" t="s">
        <v>94</v>
      </c>
      <c r="K24" s="19">
        <v>87</v>
      </c>
      <c r="L24" s="19">
        <v>96</v>
      </c>
      <c r="M24" s="19">
        <v>73</v>
      </c>
      <c r="N24" s="19">
        <v>83</v>
      </c>
      <c r="O24" s="19">
        <v>81</v>
      </c>
      <c r="P24" s="19">
        <f t="shared" si="1"/>
        <v>84</v>
      </c>
      <c r="Q24" s="24">
        <f t="shared" si="2"/>
        <v>0.27142857142857141</v>
      </c>
      <c r="U24" t="s">
        <v>93</v>
      </c>
      <c r="V24" t="s">
        <v>94</v>
      </c>
      <c r="W24">
        <v>22.8</v>
      </c>
      <c r="X24">
        <v>84</v>
      </c>
      <c r="Y24" s="56">
        <v>0.27142857142857141</v>
      </c>
    </row>
    <row r="25" spans="1:25">
      <c r="A25" s="5" t="s">
        <v>26</v>
      </c>
      <c r="B25" s="6" t="s">
        <v>27</v>
      </c>
      <c r="C25" s="19">
        <v>22</v>
      </c>
      <c r="D25" s="19">
        <v>27</v>
      </c>
      <c r="E25" s="19">
        <v>29</v>
      </c>
      <c r="F25" s="19">
        <v>31</v>
      </c>
      <c r="G25" s="19">
        <v>24</v>
      </c>
      <c r="H25" s="19">
        <f t="shared" si="0"/>
        <v>26.6</v>
      </c>
      <c r="I25" s="5" t="s">
        <v>26</v>
      </c>
      <c r="J25" s="6" t="s">
        <v>27</v>
      </c>
      <c r="K25" s="19">
        <v>93</v>
      </c>
      <c r="L25" s="19">
        <v>103</v>
      </c>
      <c r="M25" s="19">
        <v>96</v>
      </c>
      <c r="N25" s="19">
        <v>80</v>
      </c>
      <c r="O25" s="19">
        <v>101</v>
      </c>
      <c r="P25" s="19">
        <f t="shared" si="1"/>
        <v>94.6</v>
      </c>
      <c r="Q25" s="24">
        <f t="shared" si="2"/>
        <v>0.28118393234672306</v>
      </c>
      <c r="U25" t="s">
        <v>26</v>
      </c>
      <c r="V25" t="s">
        <v>27</v>
      </c>
      <c r="W25">
        <v>26.6</v>
      </c>
      <c r="X25">
        <v>94.6</v>
      </c>
      <c r="Y25" s="56">
        <v>0.28118393234672306</v>
      </c>
    </row>
    <row r="26" spans="1:25" ht="26.25">
      <c r="A26" s="13" t="s">
        <v>106</v>
      </c>
      <c r="B26" s="6" t="s">
        <v>38</v>
      </c>
      <c r="C26" s="19">
        <v>15</v>
      </c>
      <c r="D26" s="19">
        <v>20</v>
      </c>
      <c r="E26" s="19">
        <v>20</v>
      </c>
      <c r="F26" s="19">
        <v>16</v>
      </c>
      <c r="G26" s="19">
        <v>21</v>
      </c>
      <c r="H26" s="19">
        <f t="shared" si="0"/>
        <v>18.399999999999999</v>
      </c>
      <c r="I26" s="13" t="s">
        <v>106</v>
      </c>
      <c r="J26" s="6" t="s">
        <v>38</v>
      </c>
      <c r="K26" s="19">
        <v>50</v>
      </c>
      <c r="L26" s="19">
        <v>69</v>
      </c>
      <c r="M26" s="19">
        <v>52</v>
      </c>
      <c r="N26" s="19">
        <v>49</v>
      </c>
      <c r="O26" s="19">
        <v>43</v>
      </c>
      <c r="P26" s="19">
        <f t="shared" si="1"/>
        <v>52.6</v>
      </c>
      <c r="Q26" s="24">
        <f t="shared" si="2"/>
        <v>0.34980988593155893</v>
      </c>
      <c r="U26" t="s">
        <v>106</v>
      </c>
      <c r="V26" t="s">
        <v>38</v>
      </c>
      <c r="W26">
        <v>18.399999999999999</v>
      </c>
      <c r="X26">
        <v>52.6</v>
      </c>
      <c r="Y26" s="56">
        <v>0.34980988593155893</v>
      </c>
    </row>
    <row r="27" spans="1:25">
      <c r="A27" s="5" t="s">
        <v>112</v>
      </c>
      <c r="B27" s="10" t="s">
        <v>38</v>
      </c>
      <c r="C27" s="19">
        <v>22</v>
      </c>
      <c r="D27" s="19">
        <v>16</v>
      </c>
      <c r="E27" s="19">
        <v>24</v>
      </c>
      <c r="F27" s="19">
        <v>31</v>
      </c>
      <c r="G27" s="19">
        <v>21</v>
      </c>
      <c r="H27" s="19">
        <f t="shared" si="0"/>
        <v>22.8</v>
      </c>
      <c r="I27" s="5" t="s">
        <v>112</v>
      </c>
      <c r="J27" s="10" t="s">
        <v>38</v>
      </c>
      <c r="K27" s="19">
        <v>63</v>
      </c>
      <c r="L27" s="19">
        <v>54</v>
      </c>
      <c r="M27" s="19">
        <v>62</v>
      </c>
      <c r="N27" s="19">
        <v>83</v>
      </c>
      <c r="O27" s="19">
        <v>56</v>
      </c>
      <c r="P27" s="19">
        <f t="shared" si="1"/>
        <v>63.6</v>
      </c>
      <c r="Q27" s="24">
        <f t="shared" si="2"/>
        <v>0.35849056603773582</v>
      </c>
      <c r="U27" t="s">
        <v>112</v>
      </c>
      <c r="V27" t="s">
        <v>38</v>
      </c>
      <c r="W27">
        <v>22.8</v>
      </c>
      <c r="X27">
        <v>63.6</v>
      </c>
      <c r="Y27" s="56">
        <v>0.35849056603773582</v>
      </c>
    </row>
    <row r="28" spans="1:25">
      <c r="A28" s="5" t="s">
        <v>77</v>
      </c>
      <c r="B28" s="6" t="s">
        <v>58</v>
      </c>
      <c r="C28" s="19">
        <v>19</v>
      </c>
      <c r="D28" s="19">
        <v>9</v>
      </c>
      <c r="E28" s="19">
        <v>24</v>
      </c>
      <c r="F28" s="19">
        <v>27</v>
      </c>
      <c r="G28" s="19">
        <v>21</v>
      </c>
      <c r="H28" s="19">
        <f t="shared" si="0"/>
        <v>20</v>
      </c>
      <c r="I28" s="5" t="s">
        <v>77</v>
      </c>
      <c r="J28" s="6" t="s">
        <v>58</v>
      </c>
      <c r="K28" s="19">
        <v>46</v>
      </c>
      <c r="L28" s="19">
        <v>42</v>
      </c>
      <c r="M28" s="19">
        <v>64</v>
      </c>
      <c r="N28" s="19">
        <v>58</v>
      </c>
      <c r="O28" s="19">
        <v>60</v>
      </c>
      <c r="P28" s="19">
        <f t="shared" si="1"/>
        <v>54</v>
      </c>
      <c r="Q28" s="24">
        <f t="shared" si="2"/>
        <v>0.37037037037037035</v>
      </c>
      <c r="U28" t="s">
        <v>77</v>
      </c>
      <c r="V28" t="s">
        <v>58</v>
      </c>
      <c r="W28">
        <v>20</v>
      </c>
      <c r="X28">
        <v>54</v>
      </c>
      <c r="Y28" s="56">
        <v>0.37037037037037035</v>
      </c>
    </row>
    <row r="29" spans="1:25">
      <c r="A29" s="12" t="s">
        <v>63</v>
      </c>
      <c r="B29" s="8" t="s">
        <v>64</v>
      </c>
      <c r="C29" s="19">
        <v>4</v>
      </c>
      <c r="D29" s="19">
        <v>8</v>
      </c>
      <c r="E29" s="19">
        <v>14</v>
      </c>
      <c r="F29" s="19">
        <v>12</v>
      </c>
      <c r="G29" s="19">
        <v>20</v>
      </c>
      <c r="H29" s="19">
        <f t="shared" si="0"/>
        <v>11.6</v>
      </c>
      <c r="I29" s="12" t="s">
        <v>63</v>
      </c>
      <c r="J29" s="8" t="s">
        <v>64</v>
      </c>
      <c r="K29" s="19">
        <v>16</v>
      </c>
      <c r="L29" s="19">
        <v>28</v>
      </c>
      <c r="M29" s="19">
        <v>40</v>
      </c>
      <c r="N29" s="19">
        <v>33</v>
      </c>
      <c r="O29" s="19">
        <v>43</v>
      </c>
      <c r="P29" s="19">
        <f t="shared" si="1"/>
        <v>32</v>
      </c>
      <c r="Q29" s="24">
        <f t="shared" si="2"/>
        <v>0.36249999999999999</v>
      </c>
      <c r="U29" t="s">
        <v>63</v>
      </c>
      <c r="V29" t="s">
        <v>64</v>
      </c>
      <c r="W29">
        <v>11.6</v>
      </c>
      <c r="X29">
        <v>32</v>
      </c>
      <c r="Y29" s="56">
        <v>0.36249999999999999</v>
      </c>
    </row>
    <row r="30" spans="1:25" ht="26.25">
      <c r="A30" s="7" t="s">
        <v>65</v>
      </c>
      <c r="B30" s="8" t="s">
        <v>38</v>
      </c>
      <c r="C30" s="19">
        <v>16</v>
      </c>
      <c r="D30" s="19">
        <v>8</v>
      </c>
      <c r="E30" s="19">
        <v>6</v>
      </c>
      <c r="F30" s="19">
        <v>18</v>
      </c>
      <c r="G30" s="19">
        <v>18</v>
      </c>
      <c r="H30" s="19">
        <f t="shared" si="0"/>
        <v>13.2</v>
      </c>
      <c r="I30" s="7" t="s">
        <v>65</v>
      </c>
      <c r="J30" s="8" t="s">
        <v>38</v>
      </c>
      <c r="K30" s="19">
        <v>36</v>
      </c>
      <c r="L30" s="19">
        <v>28</v>
      </c>
      <c r="M30" s="19">
        <v>34</v>
      </c>
      <c r="N30" s="19">
        <v>38</v>
      </c>
      <c r="O30" s="19">
        <v>30</v>
      </c>
      <c r="P30" s="19">
        <f t="shared" si="1"/>
        <v>33.200000000000003</v>
      </c>
      <c r="Q30" s="24">
        <f t="shared" si="2"/>
        <v>0.39759036144578314</v>
      </c>
      <c r="U30" t="s">
        <v>65</v>
      </c>
      <c r="V30" t="s">
        <v>38</v>
      </c>
      <c r="W30">
        <v>13.2</v>
      </c>
      <c r="X30">
        <v>33.200000000000003</v>
      </c>
      <c r="Y30" s="56">
        <v>0.39759036144578314</v>
      </c>
    </row>
    <row r="31" spans="1:25">
      <c r="A31" s="9" t="s">
        <v>35</v>
      </c>
      <c r="B31" s="10" t="s">
        <v>33</v>
      </c>
      <c r="C31" s="19">
        <v>16</v>
      </c>
      <c r="D31" s="19">
        <v>15</v>
      </c>
      <c r="E31" s="19">
        <v>15</v>
      </c>
      <c r="F31" s="19">
        <v>23</v>
      </c>
      <c r="G31" s="19">
        <v>18</v>
      </c>
      <c r="H31" s="19">
        <f t="shared" si="0"/>
        <v>17.399999999999999</v>
      </c>
      <c r="I31" s="9" t="s">
        <v>35</v>
      </c>
      <c r="J31" s="10" t="s">
        <v>33</v>
      </c>
      <c r="K31" s="19">
        <v>53</v>
      </c>
      <c r="L31" s="19">
        <v>58</v>
      </c>
      <c r="M31" s="19">
        <v>66</v>
      </c>
      <c r="N31" s="19">
        <v>74</v>
      </c>
      <c r="O31" s="19">
        <v>81</v>
      </c>
      <c r="P31" s="19">
        <f t="shared" si="1"/>
        <v>66.400000000000006</v>
      </c>
      <c r="Q31" s="24">
        <f t="shared" si="2"/>
        <v>0.26204819277108432</v>
      </c>
      <c r="U31" t="s">
        <v>35</v>
      </c>
      <c r="V31" t="s">
        <v>33</v>
      </c>
      <c r="W31">
        <v>17.399999999999999</v>
      </c>
      <c r="X31">
        <v>66.400000000000006</v>
      </c>
      <c r="Y31" s="56">
        <v>0.26204819277108432</v>
      </c>
    </row>
    <row r="32" spans="1:25">
      <c r="A32" s="10" t="s">
        <v>100</v>
      </c>
      <c r="B32" s="10" t="s">
        <v>101</v>
      </c>
      <c r="C32" s="19">
        <v>12</v>
      </c>
      <c r="D32" s="19">
        <v>19</v>
      </c>
      <c r="E32" s="19">
        <v>16</v>
      </c>
      <c r="F32" s="19">
        <v>16</v>
      </c>
      <c r="G32" s="19">
        <v>18</v>
      </c>
      <c r="H32" s="19">
        <f t="shared" si="0"/>
        <v>16.2</v>
      </c>
      <c r="I32" s="10" t="s">
        <v>100</v>
      </c>
      <c r="J32" s="10" t="s">
        <v>101</v>
      </c>
      <c r="K32" s="19">
        <v>42</v>
      </c>
      <c r="L32" s="19">
        <v>48</v>
      </c>
      <c r="M32" s="19">
        <v>36</v>
      </c>
      <c r="N32" s="19">
        <v>49</v>
      </c>
      <c r="O32" s="19">
        <v>56</v>
      </c>
      <c r="P32" s="19">
        <f t="shared" si="1"/>
        <v>46.2</v>
      </c>
      <c r="Q32" s="24">
        <f t="shared" si="2"/>
        <v>0.35064935064935066</v>
      </c>
      <c r="U32" t="s">
        <v>100</v>
      </c>
      <c r="V32" t="s">
        <v>101</v>
      </c>
      <c r="W32">
        <v>16.2</v>
      </c>
      <c r="X32">
        <v>46.2</v>
      </c>
      <c r="Y32" s="56">
        <v>0.35064935064935066</v>
      </c>
    </row>
    <row r="33" spans="1:25">
      <c r="A33" s="14" t="s">
        <v>75</v>
      </c>
      <c r="B33" s="10" t="s">
        <v>76</v>
      </c>
      <c r="C33" s="19">
        <v>10</v>
      </c>
      <c r="D33" s="19">
        <v>14</v>
      </c>
      <c r="E33" s="19">
        <v>9</v>
      </c>
      <c r="F33" s="19">
        <v>6</v>
      </c>
      <c r="G33" s="19">
        <v>17</v>
      </c>
      <c r="H33" s="19">
        <f t="shared" si="0"/>
        <v>11.2</v>
      </c>
      <c r="I33" s="14" t="s">
        <v>75</v>
      </c>
      <c r="J33" s="10" t="s">
        <v>76</v>
      </c>
      <c r="K33" s="19">
        <v>45</v>
      </c>
      <c r="L33" s="19">
        <v>38</v>
      </c>
      <c r="M33" s="19">
        <v>45</v>
      </c>
      <c r="N33" s="19">
        <v>38</v>
      </c>
      <c r="O33" s="19">
        <v>47</v>
      </c>
      <c r="P33" s="19">
        <f t="shared" si="1"/>
        <v>42.6</v>
      </c>
      <c r="Q33" s="24">
        <f t="shared" si="2"/>
        <v>0.26291079812206575</v>
      </c>
      <c r="U33" t="s">
        <v>75</v>
      </c>
      <c r="V33" t="s">
        <v>76</v>
      </c>
      <c r="W33">
        <v>11.2</v>
      </c>
      <c r="X33">
        <v>42.6</v>
      </c>
      <c r="Y33" s="56">
        <v>0.26291079812206575</v>
      </c>
    </row>
    <row r="34" spans="1:25">
      <c r="A34" s="5" t="s">
        <v>11</v>
      </c>
      <c r="B34" s="10" t="s">
        <v>12</v>
      </c>
      <c r="C34" s="19">
        <v>16</v>
      </c>
      <c r="D34" s="19">
        <v>16</v>
      </c>
      <c r="E34" s="19">
        <v>9</v>
      </c>
      <c r="F34" s="19">
        <v>18</v>
      </c>
      <c r="G34" s="19">
        <v>16</v>
      </c>
      <c r="H34" s="19">
        <f t="shared" si="0"/>
        <v>15</v>
      </c>
      <c r="I34" s="5" t="s">
        <v>11</v>
      </c>
      <c r="J34" s="10" t="s">
        <v>12</v>
      </c>
      <c r="K34" s="19">
        <v>49</v>
      </c>
      <c r="L34" s="19">
        <v>38</v>
      </c>
      <c r="M34" s="19">
        <v>29</v>
      </c>
      <c r="N34" s="19">
        <v>39</v>
      </c>
      <c r="O34" s="19">
        <v>62</v>
      </c>
      <c r="P34" s="19">
        <f t="shared" si="1"/>
        <v>43.4</v>
      </c>
      <c r="Q34" s="24">
        <f t="shared" si="2"/>
        <v>0.34562211981566821</v>
      </c>
      <c r="U34" t="s">
        <v>11</v>
      </c>
      <c r="V34" t="s">
        <v>12</v>
      </c>
      <c r="W34">
        <v>15</v>
      </c>
      <c r="X34">
        <v>43.4</v>
      </c>
      <c r="Y34" s="56">
        <v>0.34562211981566821</v>
      </c>
    </row>
    <row r="35" spans="1:25" ht="26.25">
      <c r="A35" s="12" t="s">
        <v>59</v>
      </c>
      <c r="B35" s="6" t="s">
        <v>60</v>
      </c>
      <c r="C35" s="19">
        <v>10</v>
      </c>
      <c r="D35" s="19">
        <v>16</v>
      </c>
      <c r="E35" s="19">
        <v>21</v>
      </c>
      <c r="F35" s="19">
        <v>13</v>
      </c>
      <c r="G35" s="19">
        <v>16</v>
      </c>
      <c r="H35" s="19">
        <f t="shared" si="0"/>
        <v>15.2</v>
      </c>
      <c r="I35" s="12" t="s">
        <v>59</v>
      </c>
      <c r="J35" s="6" t="s">
        <v>60</v>
      </c>
      <c r="K35" s="19">
        <v>66</v>
      </c>
      <c r="L35" s="19">
        <v>97</v>
      </c>
      <c r="M35" s="19">
        <v>84</v>
      </c>
      <c r="N35" s="19">
        <v>79</v>
      </c>
      <c r="O35" s="19">
        <v>88</v>
      </c>
      <c r="P35" s="19">
        <f t="shared" si="1"/>
        <v>82.8</v>
      </c>
      <c r="Q35" s="24">
        <f t="shared" si="2"/>
        <v>0.18357487922705315</v>
      </c>
      <c r="U35" t="s">
        <v>59</v>
      </c>
      <c r="V35" t="s">
        <v>60</v>
      </c>
      <c r="W35">
        <v>15.2</v>
      </c>
      <c r="X35">
        <v>82.8</v>
      </c>
      <c r="Y35" s="56">
        <v>0.18357487922705315</v>
      </c>
    </row>
    <row r="36" spans="1:25">
      <c r="A36" s="5" t="s">
        <v>118</v>
      </c>
      <c r="B36" s="10" t="s">
        <v>94</v>
      </c>
      <c r="C36" s="19">
        <v>15</v>
      </c>
      <c r="D36" s="19">
        <v>13</v>
      </c>
      <c r="E36" s="19">
        <v>11</v>
      </c>
      <c r="F36" s="19">
        <v>16</v>
      </c>
      <c r="G36" s="19">
        <v>16</v>
      </c>
      <c r="H36" s="19">
        <f t="shared" si="0"/>
        <v>14.2</v>
      </c>
      <c r="I36" s="5" t="s">
        <v>118</v>
      </c>
      <c r="J36" s="10" t="s">
        <v>94</v>
      </c>
      <c r="K36" s="19">
        <v>52</v>
      </c>
      <c r="L36" s="19">
        <v>47</v>
      </c>
      <c r="M36" s="19">
        <v>51</v>
      </c>
      <c r="N36" s="19">
        <v>38</v>
      </c>
      <c r="O36" s="19">
        <v>59</v>
      </c>
      <c r="P36" s="19">
        <f t="shared" si="1"/>
        <v>49.4</v>
      </c>
      <c r="Q36" s="24">
        <f t="shared" si="2"/>
        <v>0.2874493927125506</v>
      </c>
      <c r="U36" t="s">
        <v>118</v>
      </c>
      <c r="V36" t="s">
        <v>94</v>
      </c>
      <c r="W36">
        <v>14.2</v>
      </c>
      <c r="X36">
        <v>49.4</v>
      </c>
      <c r="Y36" s="56">
        <v>0.2874493927125506</v>
      </c>
    </row>
    <row r="37" spans="1:25">
      <c r="A37" s="5" t="s">
        <v>92</v>
      </c>
      <c r="B37" s="10" t="s">
        <v>38</v>
      </c>
      <c r="C37" s="19">
        <v>11</v>
      </c>
      <c r="D37" s="19">
        <v>8</v>
      </c>
      <c r="E37" s="19">
        <v>7</v>
      </c>
      <c r="F37" s="19">
        <v>9</v>
      </c>
      <c r="G37" s="19">
        <v>15</v>
      </c>
      <c r="H37" s="19">
        <f t="shared" si="0"/>
        <v>10</v>
      </c>
      <c r="I37" s="5" t="s">
        <v>92</v>
      </c>
      <c r="J37" s="10" t="s">
        <v>38</v>
      </c>
      <c r="K37" s="19">
        <v>27</v>
      </c>
      <c r="L37" s="19">
        <v>29</v>
      </c>
      <c r="M37" s="19">
        <v>27</v>
      </c>
      <c r="N37" s="19">
        <v>33</v>
      </c>
      <c r="O37" s="19">
        <v>27</v>
      </c>
      <c r="P37" s="19">
        <f t="shared" si="1"/>
        <v>28.6</v>
      </c>
      <c r="Q37" s="24">
        <f t="shared" si="2"/>
        <v>0.34965034965034963</v>
      </c>
      <c r="U37" t="s">
        <v>92</v>
      </c>
      <c r="V37" t="s">
        <v>38</v>
      </c>
      <c r="W37">
        <v>10</v>
      </c>
      <c r="X37">
        <v>28.6</v>
      </c>
      <c r="Y37" s="56">
        <v>0.34965034965034963</v>
      </c>
    </row>
    <row r="38" spans="1:25">
      <c r="A38" s="5" t="s">
        <v>39</v>
      </c>
      <c r="B38" s="10" t="s">
        <v>18</v>
      </c>
      <c r="C38" s="19">
        <v>19</v>
      </c>
      <c r="D38" s="19">
        <v>13</v>
      </c>
      <c r="E38" s="19">
        <v>19</v>
      </c>
      <c r="F38" s="19">
        <v>16</v>
      </c>
      <c r="G38" s="19">
        <v>15</v>
      </c>
      <c r="H38" s="19">
        <f t="shared" si="0"/>
        <v>16.399999999999999</v>
      </c>
      <c r="I38" s="5" t="s">
        <v>39</v>
      </c>
      <c r="J38" s="10" t="s">
        <v>18</v>
      </c>
      <c r="K38" s="19">
        <v>54</v>
      </c>
      <c r="L38" s="19">
        <v>49</v>
      </c>
      <c r="M38" s="19">
        <v>60</v>
      </c>
      <c r="N38" s="19">
        <v>61</v>
      </c>
      <c r="O38" s="19">
        <v>51</v>
      </c>
      <c r="P38" s="19">
        <f t="shared" si="1"/>
        <v>55</v>
      </c>
      <c r="Q38" s="24">
        <f t="shared" si="2"/>
        <v>0.29818181818181816</v>
      </c>
      <c r="U38" t="s">
        <v>39</v>
      </c>
      <c r="V38" t="s">
        <v>18</v>
      </c>
      <c r="W38">
        <v>16.399999999999999</v>
      </c>
      <c r="X38">
        <v>55</v>
      </c>
      <c r="Y38" s="56">
        <v>0.29818181818181816</v>
      </c>
    </row>
    <row r="39" spans="1:25">
      <c r="A39" s="12" t="s">
        <v>55</v>
      </c>
      <c r="B39" s="10" t="s">
        <v>56</v>
      </c>
      <c r="C39" s="19">
        <v>8</v>
      </c>
      <c r="D39" s="19">
        <v>4</v>
      </c>
      <c r="E39" s="19">
        <v>11</v>
      </c>
      <c r="F39" s="19">
        <v>10</v>
      </c>
      <c r="G39" s="19">
        <v>15</v>
      </c>
      <c r="H39" s="19">
        <f t="shared" si="0"/>
        <v>9.6</v>
      </c>
      <c r="I39" s="12" t="s">
        <v>55</v>
      </c>
      <c r="J39" s="10" t="s">
        <v>56</v>
      </c>
      <c r="K39" s="19">
        <v>22</v>
      </c>
      <c r="L39" s="19">
        <v>26</v>
      </c>
      <c r="M39" s="19">
        <v>29</v>
      </c>
      <c r="N39" s="19">
        <v>38</v>
      </c>
      <c r="O39" s="19">
        <v>53</v>
      </c>
      <c r="P39" s="19">
        <f t="shared" si="1"/>
        <v>33.6</v>
      </c>
      <c r="Q39" s="24">
        <f t="shared" si="2"/>
        <v>0.2857142857142857</v>
      </c>
      <c r="U39" t="s">
        <v>55</v>
      </c>
      <c r="V39" t="s">
        <v>56</v>
      </c>
      <c r="W39">
        <v>9.6</v>
      </c>
      <c r="X39">
        <v>33.6</v>
      </c>
      <c r="Y39" s="56">
        <v>0.2857142857142857</v>
      </c>
    </row>
    <row r="40" spans="1:25" ht="26.25">
      <c r="A40" s="5" t="s">
        <v>78</v>
      </c>
      <c r="B40" s="10" t="s">
        <v>70</v>
      </c>
      <c r="C40" s="19">
        <v>13</v>
      </c>
      <c r="D40" s="19">
        <v>18</v>
      </c>
      <c r="E40" s="19">
        <v>16</v>
      </c>
      <c r="F40" s="19">
        <v>11</v>
      </c>
      <c r="G40" s="19">
        <v>15</v>
      </c>
      <c r="H40" s="19">
        <f t="shared" si="0"/>
        <v>14.6</v>
      </c>
      <c r="I40" s="5" t="s">
        <v>78</v>
      </c>
      <c r="J40" s="10" t="s">
        <v>70</v>
      </c>
      <c r="K40" s="19">
        <v>59</v>
      </c>
      <c r="L40" s="19">
        <v>70</v>
      </c>
      <c r="M40" s="19">
        <v>61</v>
      </c>
      <c r="N40" s="19">
        <v>55</v>
      </c>
      <c r="O40" s="19">
        <v>87</v>
      </c>
      <c r="P40" s="19">
        <f t="shared" si="1"/>
        <v>66.400000000000006</v>
      </c>
      <c r="Q40" s="24">
        <f t="shared" si="2"/>
        <v>0.21987951807228914</v>
      </c>
      <c r="U40" t="s">
        <v>78</v>
      </c>
      <c r="V40" t="s">
        <v>70</v>
      </c>
      <c r="W40">
        <v>14.6</v>
      </c>
      <c r="X40">
        <v>66.400000000000006</v>
      </c>
      <c r="Y40" s="56">
        <v>0.21987951807228914</v>
      </c>
    </row>
    <row r="41" spans="1:25" ht="26.25">
      <c r="A41" s="5" t="s">
        <v>111</v>
      </c>
      <c r="B41" s="6" t="s">
        <v>38</v>
      </c>
      <c r="C41" s="19">
        <v>17</v>
      </c>
      <c r="D41" s="19">
        <v>15</v>
      </c>
      <c r="E41" s="19">
        <v>16</v>
      </c>
      <c r="F41" s="19">
        <v>18</v>
      </c>
      <c r="G41" s="19">
        <v>12</v>
      </c>
      <c r="H41" s="19">
        <f t="shared" si="0"/>
        <v>15.6</v>
      </c>
      <c r="I41" s="5" t="s">
        <v>111</v>
      </c>
      <c r="J41" s="6" t="s">
        <v>38</v>
      </c>
      <c r="K41" s="19">
        <v>36</v>
      </c>
      <c r="L41" s="19">
        <v>25</v>
      </c>
      <c r="M41" s="19">
        <v>27</v>
      </c>
      <c r="N41" s="19">
        <v>39</v>
      </c>
      <c r="O41" s="19">
        <v>31</v>
      </c>
      <c r="P41" s="19">
        <f t="shared" si="1"/>
        <v>31.6</v>
      </c>
      <c r="Q41" s="24">
        <f t="shared" si="2"/>
        <v>0.49367088607594939</v>
      </c>
      <c r="U41" t="s">
        <v>111</v>
      </c>
      <c r="V41" t="s">
        <v>38</v>
      </c>
      <c r="W41">
        <v>15.6</v>
      </c>
      <c r="X41">
        <v>31.6</v>
      </c>
      <c r="Y41" s="56">
        <v>0.49367088607594939</v>
      </c>
    </row>
    <row r="42" spans="1:25">
      <c r="A42" s="5" t="s">
        <v>61</v>
      </c>
      <c r="B42" s="10" t="s">
        <v>62</v>
      </c>
      <c r="C42" s="19">
        <v>13</v>
      </c>
      <c r="D42" s="19">
        <v>18</v>
      </c>
      <c r="E42" s="19">
        <v>23</v>
      </c>
      <c r="F42" s="19">
        <v>12</v>
      </c>
      <c r="G42" s="19">
        <v>12</v>
      </c>
      <c r="H42" s="19">
        <f t="shared" si="0"/>
        <v>15.6</v>
      </c>
      <c r="I42" s="5" t="s">
        <v>61</v>
      </c>
      <c r="J42" s="10" t="s">
        <v>62</v>
      </c>
      <c r="K42" s="19">
        <v>58</v>
      </c>
      <c r="L42" s="19">
        <v>45</v>
      </c>
      <c r="M42" s="19">
        <v>59</v>
      </c>
      <c r="N42" s="19">
        <v>33</v>
      </c>
      <c r="O42" s="19">
        <v>32</v>
      </c>
      <c r="P42" s="19">
        <f t="shared" si="1"/>
        <v>45.4</v>
      </c>
      <c r="Q42" s="24">
        <f t="shared" si="2"/>
        <v>0.34361233480176212</v>
      </c>
      <c r="U42" t="s">
        <v>61</v>
      </c>
      <c r="V42" t="s">
        <v>62</v>
      </c>
      <c r="W42">
        <v>15.6</v>
      </c>
      <c r="X42">
        <v>45.4</v>
      </c>
      <c r="Y42" s="56">
        <v>0.34361233480176212</v>
      </c>
    </row>
    <row r="43" spans="1:25">
      <c r="A43" s="5" t="s">
        <v>44</v>
      </c>
      <c r="B43" s="8" t="s">
        <v>7</v>
      </c>
      <c r="C43" s="19">
        <v>23</v>
      </c>
      <c r="D43" s="19">
        <v>16</v>
      </c>
      <c r="E43" s="19">
        <v>32</v>
      </c>
      <c r="F43" s="19">
        <v>29</v>
      </c>
      <c r="G43" s="19">
        <v>12</v>
      </c>
      <c r="H43" s="19">
        <f t="shared" si="0"/>
        <v>22.4</v>
      </c>
      <c r="I43" s="5" t="s">
        <v>44</v>
      </c>
      <c r="J43" s="8" t="s">
        <v>7</v>
      </c>
      <c r="K43" s="19">
        <v>67</v>
      </c>
      <c r="L43" s="19">
        <v>50</v>
      </c>
      <c r="M43" s="19">
        <v>70</v>
      </c>
      <c r="N43" s="19">
        <v>69</v>
      </c>
      <c r="O43" s="19">
        <v>64</v>
      </c>
      <c r="P43" s="19">
        <f t="shared" si="1"/>
        <v>64</v>
      </c>
      <c r="Q43" s="24">
        <f t="shared" si="2"/>
        <v>0.35</v>
      </c>
      <c r="U43" t="s">
        <v>44</v>
      </c>
      <c r="V43" t="s">
        <v>7</v>
      </c>
      <c r="W43">
        <v>22.4</v>
      </c>
      <c r="X43">
        <v>64</v>
      </c>
      <c r="Y43" s="56">
        <v>0.35</v>
      </c>
    </row>
    <row r="44" spans="1:25">
      <c r="A44" s="5" t="s">
        <v>113</v>
      </c>
      <c r="B44" s="10" t="s">
        <v>114</v>
      </c>
      <c r="C44" s="19">
        <v>6</v>
      </c>
      <c r="D44" s="19">
        <v>12</v>
      </c>
      <c r="E44" s="19">
        <v>8</v>
      </c>
      <c r="F44" s="19">
        <v>14</v>
      </c>
      <c r="G44" s="19">
        <v>12</v>
      </c>
      <c r="H44" s="19">
        <f t="shared" si="0"/>
        <v>10.4</v>
      </c>
      <c r="I44" s="5" t="s">
        <v>113</v>
      </c>
      <c r="J44" s="10" t="s">
        <v>114</v>
      </c>
      <c r="K44" s="19">
        <v>28</v>
      </c>
      <c r="L44" s="19">
        <v>30</v>
      </c>
      <c r="M44" s="19">
        <v>19</v>
      </c>
      <c r="N44" s="19">
        <v>28</v>
      </c>
      <c r="O44" s="19">
        <v>26</v>
      </c>
      <c r="P44" s="19">
        <f t="shared" si="1"/>
        <v>26.2</v>
      </c>
      <c r="Q44" s="24">
        <f t="shared" si="2"/>
        <v>0.39694656488549618</v>
      </c>
      <c r="U44" t="s">
        <v>113</v>
      </c>
      <c r="V44" t="s">
        <v>114</v>
      </c>
      <c r="W44">
        <v>10.4</v>
      </c>
      <c r="X44">
        <v>26.2</v>
      </c>
      <c r="Y44" s="56">
        <v>0.39694656488549618</v>
      </c>
    </row>
    <row r="45" spans="1:25" ht="26.25">
      <c r="A45" s="7" t="s">
        <v>34</v>
      </c>
      <c r="B45" s="8" t="s">
        <v>18</v>
      </c>
      <c r="C45" s="19">
        <v>5</v>
      </c>
      <c r="D45" s="19">
        <v>10</v>
      </c>
      <c r="E45" s="19">
        <v>13</v>
      </c>
      <c r="F45" s="19">
        <v>7</v>
      </c>
      <c r="G45" s="19">
        <v>10</v>
      </c>
      <c r="H45" s="19">
        <f t="shared" si="0"/>
        <v>9</v>
      </c>
      <c r="I45" s="7" t="s">
        <v>34</v>
      </c>
      <c r="J45" s="8" t="s">
        <v>18</v>
      </c>
      <c r="K45" s="19">
        <v>31</v>
      </c>
      <c r="L45" s="19">
        <v>39</v>
      </c>
      <c r="M45" s="19">
        <v>48</v>
      </c>
      <c r="N45" s="19">
        <v>40</v>
      </c>
      <c r="O45" s="19">
        <v>50</v>
      </c>
      <c r="P45" s="19">
        <f t="shared" si="1"/>
        <v>41.6</v>
      </c>
      <c r="Q45" s="24">
        <f t="shared" si="2"/>
        <v>0.21634615384615385</v>
      </c>
      <c r="U45" t="s">
        <v>34</v>
      </c>
      <c r="V45" t="s">
        <v>18</v>
      </c>
      <c r="W45">
        <v>9</v>
      </c>
      <c r="X45">
        <v>41.6</v>
      </c>
      <c r="Y45" s="56">
        <v>0.21634615384615385</v>
      </c>
    </row>
    <row r="46" spans="1:25" ht="26.25">
      <c r="A46" s="9" t="s">
        <v>121</v>
      </c>
      <c r="B46" s="10" t="s">
        <v>122</v>
      </c>
      <c r="C46" s="19">
        <v>8</v>
      </c>
      <c r="D46" s="19">
        <v>11</v>
      </c>
      <c r="E46" s="19">
        <v>11</v>
      </c>
      <c r="F46" s="19">
        <v>9</v>
      </c>
      <c r="G46" s="19">
        <v>10</v>
      </c>
      <c r="H46" s="19">
        <f t="shared" si="0"/>
        <v>9.8000000000000007</v>
      </c>
      <c r="I46" s="9" t="s">
        <v>121</v>
      </c>
      <c r="J46" s="10" t="s">
        <v>122</v>
      </c>
      <c r="K46" s="19">
        <v>27</v>
      </c>
      <c r="L46" s="19">
        <v>31</v>
      </c>
      <c r="M46" s="19">
        <v>31</v>
      </c>
      <c r="N46" s="19">
        <v>23</v>
      </c>
      <c r="O46" s="19">
        <v>36</v>
      </c>
      <c r="P46" s="19">
        <f t="shared" si="1"/>
        <v>29.6</v>
      </c>
      <c r="Q46" s="24">
        <f t="shared" si="2"/>
        <v>0.33108108108108109</v>
      </c>
      <c r="U46" t="s">
        <v>121</v>
      </c>
      <c r="V46" t="s">
        <v>122</v>
      </c>
      <c r="W46">
        <v>9.8000000000000007</v>
      </c>
      <c r="X46">
        <v>29.6</v>
      </c>
      <c r="Y46" s="56">
        <v>0.33108108108108109</v>
      </c>
    </row>
    <row r="47" spans="1:25" ht="26.25">
      <c r="A47" s="5" t="s">
        <v>86</v>
      </c>
      <c r="B47" s="10" t="s">
        <v>87</v>
      </c>
      <c r="C47" s="19">
        <v>14</v>
      </c>
      <c r="D47" s="19">
        <v>12</v>
      </c>
      <c r="E47" s="19">
        <v>19</v>
      </c>
      <c r="F47" s="19">
        <v>10</v>
      </c>
      <c r="G47" s="19">
        <v>10</v>
      </c>
      <c r="H47" s="19">
        <f t="shared" si="0"/>
        <v>13</v>
      </c>
      <c r="I47" s="5" t="s">
        <v>86</v>
      </c>
      <c r="J47" s="10" t="s">
        <v>87</v>
      </c>
      <c r="K47" s="19">
        <v>55</v>
      </c>
      <c r="L47" s="19">
        <v>45</v>
      </c>
      <c r="M47" s="19">
        <v>41</v>
      </c>
      <c r="N47" s="19">
        <v>44</v>
      </c>
      <c r="O47" s="19">
        <v>51</v>
      </c>
      <c r="P47" s="19">
        <f t="shared" si="1"/>
        <v>47.2</v>
      </c>
      <c r="Q47" s="24">
        <f t="shared" si="2"/>
        <v>0.27542372881355931</v>
      </c>
      <c r="U47" t="s">
        <v>86</v>
      </c>
      <c r="V47" t="s">
        <v>87</v>
      </c>
      <c r="W47">
        <v>13</v>
      </c>
      <c r="X47">
        <v>47.2</v>
      </c>
      <c r="Y47" s="56">
        <v>0.27542372881355931</v>
      </c>
    </row>
    <row r="48" spans="1:25">
      <c r="A48" s="14" t="s">
        <v>105</v>
      </c>
      <c r="B48" s="10" t="s">
        <v>27</v>
      </c>
      <c r="C48" s="19">
        <v>7</v>
      </c>
      <c r="D48" s="19">
        <v>9</v>
      </c>
      <c r="E48" s="19">
        <v>9</v>
      </c>
      <c r="F48" s="19">
        <v>14</v>
      </c>
      <c r="G48" s="19">
        <v>10</v>
      </c>
      <c r="H48" s="19">
        <f t="shared" si="0"/>
        <v>9.8000000000000007</v>
      </c>
      <c r="I48" s="14" t="s">
        <v>105</v>
      </c>
      <c r="J48" s="10" t="s">
        <v>27</v>
      </c>
      <c r="K48" s="19">
        <v>32</v>
      </c>
      <c r="L48" s="19">
        <v>28</v>
      </c>
      <c r="M48" s="19">
        <v>30</v>
      </c>
      <c r="N48" s="19">
        <v>34</v>
      </c>
      <c r="O48" s="19">
        <v>18</v>
      </c>
      <c r="P48" s="19">
        <f t="shared" si="1"/>
        <v>28.4</v>
      </c>
      <c r="Q48" s="24">
        <f t="shared" si="2"/>
        <v>0.34507042253521125</v>
      </c>
      <c r="U48" t="s">
        <v>105</v>
      </c>
      <c r="V48" t="s">
        <v>27</v>
      </c>
      <c r="W48">
        <v>9.8000000000000007</v>
      </c>
      <c r="X48">
        <v>28.4</v>
      </c>
      <c r="Y48" s="56">
        <v>0.34507042253521125</v>
      </c>
    </row>
    <row r="49" spans="1:25">
      <c r="A49" s="5" t="s">
        <v>32</v>
      </c>
      <c r="B49" s="6" t="s">
        <v>33</v>
      </c>
      <c r="C49" s="19">
        <v>11</v>
      </c>
      <c r="D49" s="19">
        <v>12</v>
      </c>
      <c r="E49" s="19">
        <v>6</v>
      </c>
      <c r="F49" s="19">
        <v>10</v>
      </c>
      <c r="G49" s="19">
        <v>10</v>
      </c>
      <c r="H49" s="19">
        <f t="shared" si="0"/>
        <v>9.8000000000000007</v>
      </c>
      <c r="I49" s="5" t="s">
        <v>32</v>
      </c>
      <c r="J49" s="6" t="s">
        <v>33</v>
      </c>
      <c r="K49" s="19">
        <v>49</v>
      </c>
      <c r="L49" s="19">
        <v>53</v>
      </c>
      <c r="M49" s="19">
        <v>36</v>
      </c>
      <c r="N49" s="19">
        <v>52</v>
      </c>
      <c r="O49" s="19">
        <v>75</v>
      </c>
      <c r="P49" s="19">
        <f t="shared" si="1"/>
        <v>53</v>
      </c>
      <c r="Q49" s="24">
        <f t="shared" si="2"/>
        <v>0.18490566037735848</v>
      </c>
      <c r="U49" t="s">
        <v>32</v>
      </c>
      <c r="V49" t="s">
        <v>33</v>
      </c>
      <c r="W49">
        <v>9.8000000000000007</v>
      </c>
      <c r="X49">
        <v>53</v>
      </c>
      <c r="Y49" s="56">
        <v>0.18490566037735848</v>
      </c>
    </row>
    <row r="50" spans="1:25" ht="26.25">
      <c r="A50" s="7" t="s">
        <v>4</v>
      </c>
      <c r="B50" s="8" t="s">
        <v>5</v>
      </c>
      <c r="C50" s="19">
        <v>8</v>
      </c>
      <c r="D50" s="19">
        <v>6</v>
      </c>
      <c r="E50" s="19">
        <v>7</v>
      </c>
      <c r="F50" s="19">
        <v>4</v>
      </c>
      <c r="G50" s="19">
        <v>9</v>
      </c>
      <c r="H50" s="19">
        <f t="shared" si="0"/>
        <v>6.8</v>
      </c>
      <c r="I50" s="7" t="s">
        <v>4</v>
      </c>
      <c r="J50" s="8" t="s">
        <v>5</v>
      </c>
      <c r="K50" s="19">
        <v>18</v>
      </c>
      <c r="L50" s="19">
        <v>14</v>
      </c>
      <c r="M50" s="19">
        <v>23</v>
      </c>
      <c r="N50" s="19">
        <v>17</v>
      </c>
      <c r="O50" s="19">
        <v>15</v>
      </c>
      <c r="P50" s="19">
        <f t="shared" si="1"/>
        <v>17.399999999999999</v>
      </c>
      <c r="Q50" s="24">
        <f t="shared" si="2"/>
        <v>0.39080459770114945</v>
      </c>
      <c r="U50" t="s">
        <v>4</v>
      </c>
      <c r="V50" t="s">
        <v>5</v>
      </c>
      <c r="W50">
        <v>6.8</v>
      </c>
      <c r="X50">
        <v>17.399999999999999</v>
      </c>
      <c r="Y50" s="56">
        <v>0.39080459770114945</v>
      </c>
    </row>
    <row r="51" spans="1:25" ht="26.25">
      <c r="A51" s="5" t="s">
        <v>23</v>
      </c>
      <c r="B51" s="10" t="s">
        <v>24</v>
      </c>
      <c r="C51" s="19">
        <v>5</v>
      </c>
      <c r="D51" s="19">
        <v>8</v>
      </c>
      <c r="E51" s="19">
        <v>8</v>
      </c>
      <c r="F51" s="19">
        <v>7</v>
      </c>
      <c r="G51" s="19">
        <v>9</v>
      </c>
      <c r="H51" s="19">
        <f t="shared" si="0"/>
        <v>7.4</v>
      </c>
      <c r="I51" s="5" t="s">
        <v>23</v>
      </c>
      <c r="J51" s="10" t="s">
        <v>24</v>
      </c>
      <c r="K51" s="19">
        <v>29</v>
      </c>
      <c r="L51" s="19">
        <v>39</v>
      </c>
      <c r="M51" s="19">
        <v>19</v>
      </c>
      <c r="N51" s="19">
        <v>34</v>
      </c>
      <c r="O51" s="19">
        <v>16</v>
      </c>
      <c r="P51" s="19">
        <f t="shared" si="1"/>
        <v>27.4</v>
      </c>
      <c r="Q51" s="24">
        <f t="shared" si="2"/>
        <v>0.27007299270072993</v>
      </c>
      <c r="U51" t="s">
        <v>23</v>
      </c>
      <c r="V51" t="s">
        <v>24</v>
      </c>
      <c r="W51">
        <v>7.4</v>
      </c>
      <c r="X51">
        <v>27.4</v>
      </c>
      <c r="Y51" s="56">
        <v>0.27007299270072993</v>
      </c>
    </row>
    <row r="52" spans="1:25" ht="26.25">
      <c r="A52" s="12" t="s">
        <v>83</v>
      </c>
      <c r="B52" s="8" t="s">
        <v>84</v>
      </c>
      <c r="C52" s="19">
        <v>6</v>
      </c>
      <c r="D52" s="19">
        <v>6</v>
      </c>
      <c r="E52" s="19">
        <v>8</v>
      </c>
      <c r="F52" s="19">
        <v>6</v>
      </c>
      <c r="G52" s="19">
        <v>8</v>
      </c>
      <c r="H52" s="19">
        <f t="shared" si="0"/>
        <v>6.8</v>
      </c>
      <c r="I52" s="12" t="s">
        <v>83</v>
      </c>
      <c r="J52" s="8" t="s">
        <v>84</v>
      </c>
      <c r="K52" s="19">
        <v>27</v>
      </c>
      <c r="L52" s="19">
        <v>14</v>
      </c>
      <c r="M52" s="19">
        <v>26</v>
      </c>
      <c r="N52" s="19">
        <v>23</v>
      </c>
      <c r="O52" s="19">
        <v>25</v>
      </c>
      <c r="P52" s="19">
        <f t="shared" si="1"/>
        <v>23</v>
      </c>
      <c r="Q52" s="24">
        <f t="shared" si="2"/>
        <v>0.29565217391304349</v>
      </c>
      <c r="U52" t="s">
        <v>83</v>
      </c>
      <c r="V52" t="s">
        <v>84</v>
      </c>
      <c r="W52">
        <v>6.8</v>
      </c>
      <c r="X52">
        <v>23</v>
      </c>
      <c r="Y52" s="56">
        <v>0.29565217391304349</v>
      </c>
    </row>
    <row r="53" spans="1:25">
      <c r="A53" s="14" t="s">
        <v>95</v>
      </c>
      <c r="B53" s="10" t="s">
        <v>96</v>
      </c>
      <c r="C53" s="19">
        <v>4</v>
      </c>
      <c r="D53" s="19">
        <v>7</v>
      </c>
      <c r="E53" s="19">
        <v>8</v>
      </c>
      <c r="F53" s="19">
        <v>6</v>
      </c>
      <c r="G53" s="19">
        <v>8</v>
      </c>
      <c r="H53" s="19">
        <f t="shared" si="0"/>
        <v>6.6</v>
      </c>
      <c r="I53" s="14" t="s">
        <v>95</v>
      </c>
      <c r="J53" s="10" t="s">
        <v>96</v>
      </c>
      <c r="K53" s="19">
        <v>28</v>
      </c>
      <c r="L53" s="19">
        <v>38</v>
      </c>
      <c r="M53" s="19">
        <v>35</v>
      </c>
      <c r="N53" s="19">
        <v>33</v>
      </c>
      <c r="O53" s="19">
        <v>42</v>
      </c>
      <c r="P53" s="19">
        <f t="shared" si="1"/>
        <v>35.200000000000003</v>
      </c>
      <c r="Q53" s="24">
        <f t="shared" si="2"/>
        <v>0.1875</v>
      </c>
      <c r="U53" t="s">
        <v>95</v>
      </c>
      <c r="V53" t="s">
        <v>96</v>
      </c>
      <c r="W53">
        <v>6.6</v>
      </c>
      <c r="X53">
        <v>35.200000000000003</v>
      </c>
      <c r="Y53" s="56">
        <v>0.1875</v>
      </c>
    </row>
    <row r="54" spans="1:25">
      <c r="A54" s="14" t="s">
        <v>90</v>
      </c>
      <c r="B54" s="12" t="s">
        <v>91</v>
      </c>
      <c r="C54" s="19">
        <v>16</v>
      </c>
      <c r="D54" s="19">
        <v>13</v>
      </c>
      <c r="E54" s="19">
        <v>11</v>
      </c>
      <c r="F54" s="19">
        <v>12</v>
      </c>
      <c r="G54" s="19">
        <v>7</v>
      </c>
      <c r="H54" s="19">
        <f t="shared" si="0"/>
        <v>11.8</v>
      </c>
      <c r="I54" s="14" t="s">
        <v>90</v>
      </c>
      <c r="J54" s="12" t="s">
        <v>91</v>
      </c>
      <c r="K54" s="19">
        <v>28</v>
      </c>
      <c r="L54" s="19">
        <v>26</v>
      </c>
      <c r="M54" s="19">
        <v>22</v>
      </c>
      <c r="N54" s="19">
        <v>23</v>
      </c>
      <c r="O54" s="19">
        <v>31</v>
      </c>
      <c r="P54" s="19">
        <f t="shared" si="1"/>
        <v>26</v>
      </c>
      <c r="Q54" s="24">
        <f t="shared" si="2"/>
        <v>0.45384615384615384</v>
      </c>
      <c r="U54" t="s">
        <v>90</v>
      </c>
      <c r="V54" t="s">
        <v>91</v>
      </c>
      <c r="W54">
        <v>11.8</v>
      </c>
      <c r="X54">
        <v>26</v>
      </c>
      <c r="Y54" s="56">
        <v>0.45384615384615384</v>
      </c>
    </row>
    <row r="55" spans="1:25">
      <c r="A55" s="7" t="s">
        <v>6</v>
      </c>
      <c r="B55" s="8" t="s">
        <v>7</v>
      </c>
      <c r="C55" s="19">
        <v>7</v>
      </c>
      <c r="D55" s="19">
        <v>6</v>
      </c>
      <c r="E55" s="19">
        <v>7</v>
      </c>
      <c r="F55" s="19">
        <v>6</v>
      </c>
      <c r="G55" s="19">
        <v>7</v>
      </c>
      <c r="H55" s="19">
        <f t="shared" si="0"/>
        <v>6.6</v>
      </c>
      <c r="I55" s="7" t="s">
        <v>6</v>
      </c>
      <c r="J55" s="8" t="s">
        <v>7</v>
      </c>
      <c r="K55" s="19">
        <v>26</v>
      </c>
      <c r="L55" s="19">
        <v>27</v>
      </c>
      <c r="M55" s="19">
        <v>27</v>
      </c>
      <c r="N55" s="19">
        <v>28</v>
      </c>
      <c r="O55" s="19">
        <v>33</v>
      </c>
      <c r="P55" s="19">
        <f t="shared" si="1"/>
        <v>28.2</v>
      </c>
      <c r="Q55" s="24">
        <f t="shared" si="2"/>
        <v>0.23404255319148937</v>
      </c>
      <c r="U55" t="s">
        <v>6</v>
      </c>
      <c r="V55" t="s">
        <v>7</v>
      </c>
      <c r="W55">
        <v>6.6</v>
      </c>
      <c r="X55">
        <v>28.2</v>
      </c>
      <c r="Y55" s="56">
        <v>0.23404255319148937</v>
      </c>
    </row>
    <row r="56" spans="1:25" ht="26.25">
      <c r="A56" s="5" t="s">
        <v>119</v>
      </c>
      <c r="B56" s="10" t="s">
        <v>120</v>
      </c>
      <c r="C56" s="19">
        <v>2</v>
      </c>
      <c r="D56" s="19">
        <v>4</v>
      </c>
      <c r="E56" s="19">
        <v>2</v>
      </c>
      <c r="F56" s="19">
        <v>2</v>
      </c>
      <c r="G56" s="19">
        <v>7</v>
      </c>
      <c r="H56" s="19">
        <f t="shared" si="0"/>
        <v>3.4</v>
      </c>
      <c r="I56" s="5" t="s">
        <v>119</v>
      </c>
      <c r="J56" s="10" t="s">
        <v>120</v>
      </c>
      <c r="K56" s="19">
        <v>19</v>
      </c>
      <c r="L56" s="19">
        <v>25</v>
      </c>
      <c r="M56" s="19">
        <v>37</v>
      </c>
      <c r="N56" s="19">
        <v>22</v>
      </c>
      <c r="O56" s="19">
        <v>26</v>
      </c>
      <c r="P56" s="19">
        <f t="shared" si="1"/>
        <v>25.8</v>
      </c>
      <c r="Q56" s="24">
        <f t="shared" si="2"/>
        <v>0.13178294573643412</v>
      </c>
      <c r="U56" t="s">
        <v>119</v>
      </c>
      <c r="V56" t="s">
        <v>120</v>
      </c>
      <c r="W56">
        <v>3.4</v>
      </c>
      <c r="X56">
        <v>25.8</v>
      </c>
      <c r="Y56" s="56">
        <v>0.13178294573643412</v>
      </c>
    </row>
    <row r="57" spans="1:25" ht="25.5">
      <c r="A57" s="11" t="s">
        <v>40</v>
      </c>
      <c r="B57" s="10" t="s">
        <v>41</v>
      </c>
      <c r="C57" s="19">
        <v>5</v>
      </c>
      <c r="D57" s="19">
        <v>3</v>
      </c>
      <c r="E57" s="19">
        <v>1</v>
      </c>
      <c r="F57" s="19">
        <v>4</v>
      </c>
      <c r="G57" s="19">
        <v>5</v>
      </c>
      <c r="H57" s="19">
        <f t="shared" si="0"/>
        <v>3.6</v>
      </c>
      <c r="I57" s="11" t="s">
        <v>40</v>
      </c>
      <c r="J57" s="10" t="s">
        <v>41</v>
      </c>
      <c r="K57" s="19">
        <v>20</v>
      </c>
      <c r="L57" s="19">
        <v>13</v>
      </c>
      <c r="M57" s="19">
        <v>11</v>
      </c>
      <c r="N57" s="19">
        <v>15</v>
      </c>
      <c r="O57" s="19">
        <v>23</v>
      </c>
      <c r="P57" s="19">
        <f t="shared" si="1"/>
        <v>16.399999999999999</v>
      </c>
      <c r="Q57" s="24">
        <f t="shared" si="2"/>
        <v>0.21951219512195122</v>
      </c>
      <c r="U57" t="s">
        <v>40</v>
      </c>
      <c r="V57" t="s">
        <v>41</v>
      </c>
      <c r="W57">
        <v>3.6</v>
      </c>
      <c r="X57">
        <v>16.399999999999999</v>
      </c>
      <c r="Y57" s="56">
        <v>0.21951219512195122</v>
      </c>
    </row>
    <row r="58" spans="1:25">
      <c r="A58" s="5" t="s">
        <v>123</v>
      </c>
      <c r="B58" s="6" t="s">
        <v>124</v>
      </c>
      <c r="C58" s="19">
        <v>6</v>
      </c>
      <c r="D58" s="19">
        <v>7</v>
      </c>
      <c r="E58" s="19">
        <v>9</v>
      </c>
      <c r="F58" s="19">
        <v>3</v>
      </c>
      <c r="G58" s="19">
        <v>5</v>
      </c>
      <c r="H58" s="19">
        <f t="shared" si="0"/>
        <v>6</v>
      </c>
      <c r="I58" s="5" t="s">
        <v>123</v>
      </c>
      <c r="J58" s="6" t="s">
        <v>124</v>
      </c>
      <c r="K58" s="19">
        <v>36</v>
      </c>
      <c r="L58" s="19">
        <v>37</v>
      </c>
      <c r="M58" s="19">
        <v>40</v>
      </c>
      <c r="N58" s="19">
        <v>39</v>
      </c>
      <c r="O58" s="19">
        <v>48</v>
      </c>
      <c r="P58" s="19">
        <f t="shared" si="1"/>
        <v>40</v>
      </c>
      <c r="Q58" s="24">
        <f t="shared" si="2"/>
        <v>0.15</v>
      </c>
      <c r="U58" t="s">
        <v>123</v>
      </c>
      <c r="V58" t="s">
        <v>124</v>
      </c>
      <c r="W58">
        <v>6</v>
      </c>
      <c r="X58">
        <v>40</v>
      </c>
      <c r="Y58" s="56">
        <v>0.15</v>
      </c>
    </row>
    <row r="59" spans="1:25">
      <c r="A59" s="5" t="s">
        <v>50</v>
      </c>
      <c r="B59" s="10" t="s">
        <v>51</v>
      </c>
      <c r="C59" s="19">
        <v>7</v>
      </c>
      <c r="D59" s="19">
        <v>3</v>
      </c>
      <c r="E59" s="19">
        <v>12</v>
      </c>
      <c r="F59" s="19">
        <v>10</v>
      </c>
      <c r="G59" s="19">
        <v>4</v>
      </c>
      <c r="H59" s="19">
        <f t="shared" si="0"/>
        <v>7.2</v>
      </c>
      <c r="I59" s="5" t="s">
        <v>50</v>
      </c>
      <c r="J59" s="10" t="s">
        <v>51</v>
      </c>
      <c r="K59" s="19">
        <v>22</v>
      </c>
      <c r="L59" s="19">
        <v>17</v>
      </c>
      <c r="M59" s="19">
        <v>24</v>
      </c>
      <c r="N59" s="19">
        <v>18</v>
      </c>
      <c r="O59" s="19">
        <v>8</v>
      </c>
      <c r="P59" s="19">
        <f t="shared" si="1"/>
        <v>17.8</v>
      </c>
      <c r="Q59" s="24">
        <f t="shared" si="2"/>
        <v>0.4044943820224719</v>
      </c>
      <c r="U59" t="s">
        <v>50</v>
      </c>
      <c r="V59" t="s">
        <v>51</v>
      </c>
      <c r="W59">
        <v>7.2</v>
      </c>
      <c r="X59">
        <v>17.8</v>
      </c>
      <c r="Y59" s="56">
        <v>0.4044943820224719</v>
      </c>
    </row>
    <row r="60" spans="1:25">
      <c r="A60" s="5" t="s">
        <v>15</v>
      </c>
      <c r="B60" s="10" t="s">
        <v>16</v>
      </c>
      <c r="C60" s="19">
        <v>12</v>
      </c>
      <c r="D60" s="19">
        <v>11</v>
      </c>
      <c r="E60" s="19">
        <v>9</v>
      </c>
      <c r="F60" s="19">
        <v>9</v>
      </c>
      <c r="G60" s="19">
        <v>4</v>
      </c>
      <c r="H60" s="19">
        <f t="shared" si="0"/>
        <v>9</v>
      </c>
      <c r="I60" s="5" t="s">
        <v>15</v>
      </c>
      <c r="J60" s="10" t="s">
        <v>16</v>
      </c>
      <c r="K60" s="19">
        <v>27</v>
      </c>
      <c r="L60" s="19">
        <v>25</v>
      </c>
      <c r="M60" s="19">
        <v>15</v>
      </c>
      <c r="N60" s="19">
        <v>20</v>
      </c>
      <c r="O60" s="19">
        <v>18</v>
      </c>
      <c r="P60" s="19">
        <f t="shared" si="1"/>
        <v>21</v>
      </c>
      <c r="Q60" s="24">
        <f t="shared" si="2"/>
        <v>0.42857142857142855</v>
      </c>
      <c r="U60" t="s">
        <v>15</v>
      </c>
      <c r="V60" t="s">
        <v>16</v>
      </c>
      <c r="W60">
        <v>9</v>
      </c>
      <c r="X60">
        <v>21</v>
      </c>
      <c r="Y60" s="56">
        <v>0.42857142857142855</v>
      </c>
    </row>
    <row r="61" spans="1:25" ht="25.5">
      <c r="A61" s="14" t="s">
        <v>79</v>
      </c>
      <c r="B61" s="10" t="s">
        <v>80</v>
      </c>
      <c r="C61" s="19">
        <v>8</v>
      </c>
      <c r="D61" s="19">
        <v>4</v>
      </c>
      <c r="E61" s="19">
        <v>3</v>
      </c>
      <c r="F61" s="19">
        <v>5</v>
      </c>
      <c r="G61" s="19">
        <v>4</v>
      </c>
      <c r="H61" s="19">
        <f t="shared" si="0"/>
        <v>4.8</v>
      </c>
      <c r="I61" s="14" t="s">
        <v>79</v>
      </c>
      <c r="J61" s="10" t="s">
        <v>80</v>
      </c>
      <c r="K61" s="19">
        <v>19</v>
      </c>
      <c r="L61" s="19">
        <v>17</v>
      </c>
      <c r="M61" s="19">
        <v>16</v>
      </c>
      <c r="N61" s="19">
        <v>12</v>
      </c>
      <c r="O61" s="19">
        <v>17</v>
      </c>
      <c r="P61" s="19">
        <f t="shared" si="1"/>
        <v>16.2</v>
      </c>
      <c r="Q61" s="24">
        <f t="shared" si="2"/>
        <v>0.29629629629629628</v>
      </c>
      <c r="U61" t="s">
        <v>79</v>
      </c>
      <c r="V61" t="s">
        <v>80</v>
      </c>
      <c r="W61">
        <v>4.8</v>
      </c>
      <c r="X61">
        <v>16.2</v>
      </c>
      <c r="Y61" s="56">
        <v>0.29629629629629628</v>
      </c>
    </row>
    <row r="62" spans="1:25" ht="26.25">
      <c r="A62" s="5" t="s">
        <v>115</v>
      </c>
      <c r="B62" s="10" t="s">
        <v>116</v>
      </c>
      <c r="C62" s="19">
        <v>1</v>
      </c>
      <c r="D62" s="19">
        <v>2</v>
      </c>
      <c r="E62" s="19">
        <v>1</v>
      </c>
      <c r="F62" s="19">
        <v>0</v>
      </c>
      <c r="G62" s="19">
        <v>4</v>
      </c>
      <c r="H62" s="19">
        <f t="shared" si="0"/>
        <v>1.6</v>
      </c>
      <c r="I62" s="5" t="s">
        <v>115</v>
      </c>
      <c r="J62" s="10" t="s">
        <v>116</v>
      </c>
      <c r="K62" s="19">
        <v>4</v>
      </c>
      <c r="L62" s="19">
        <v>7</v>
      </c>
      <c r="M62" s="19">
        <v>5</v>
      </c>
      <c r="N62" s="19">
        <v>6</v>
      </c>
      <c r="O62" s="19">
        <v>16</v>
      </c>
      <c r="P62" s="19">
        <f t="shared" si="1"/>
        <v>7.6</v>
      </c>
      <c r="Q62" s="24">
        <f t="shared" si="2"/>
        <v>0.21052631578947367</v>
      </c>
      <c r="U62" t="s">
        <v>115</v>
      </c>
      <c r="V62" t="s">
        <v>116</v>
      </c>
      <c r="W62">
        <v>1.6</v>
      </c>
      <c r="X62">
        <v>7.6</v>
      </c>
      <c r="Y62" s="56">
        <v>0.21052631578947367</v>
      </c>
    </row>
    <row r="63" spans="1:25" ht="26.25">
      <c r="A63" s="5" t="s">
        <v>107</v>
      </c>
      <c r="B63" s="10" t="s">
        <v>108</v>
      </c>
      <c r="C63" s="19">
        <v>5</v>
      </c>
      <c r="D63" s="19">
        <v>4</v>
      </c>
      <c r="E63" s="19">
        <v>5</v>
      </c>
      <c r="F63" s="19">
        <v>6</v>
      </c>
      <c r="G63" s="19">
        <v>4</v>
      </c>
      <c r="H63" s="19">
        <f t="shared" si="0"/>
        <v>4.8</v>
      </c>
      <c r="I63" s="5" t="s">
        <v>107</v>
      </c>
      <c r="J63" s="10" t="s">
        <v>108</v>
      </c>
      <c r="K63" s="19">
        <v>17</v>
      </c>
      <c r="L63" s="19">
        <v>20</v>
      </c>
      <c r="M63" s="19">
        <v>14</v>
      </c>
      <c r="N63" s="19">
        <v>15</v>
      </c>
      <c r="O63" s="19">
        <v>25</v>
      </c>
      <c r="P63" s="19">
        <f t="shared" si="1"/>
        <v>18.2</v>
      </c>
      <c r="Q63" s="24">
        <f t="shared" si="2"/>
        <v>0.26373626373626374</v>
      </c>
      <c r="U63" t="s">
        <v>107</v>
      </c>
      <c r="V63" t="s">
        <v>108</v>
      </c>
      <c r="W63">
        <v>4.8</v>
      </c>
      <c r="X63">
        <v>18.2</v>
      </c>
      <c r="Y63" s="56">
        <v>0.26373626373626374</v>
      </c>
    </row>
    <row r="64" spans="1:25" ht="26.25">
      <c r="A64" s="12" t="s">
        <v>19</v>
      </c>
      <c r="B64" s="8" t="s">
        <v>20</v>
      </c>
      <c r="C64" s="19">
        <v>6</v>
      </c>
      <c r="D64" s="19">
        <v>6</v>
      </c>
      <c r="E64" s="19">
        <v>4</v>
      </c>
      <c r="F64" s="19">
        <v>3</v>
      </c>
      <c r="G64" s="19">
        <v>3</v>
      </c>
      <c r="H64" s="19">
        <f t="shared" si="0"/>
        <v>4.4000000000000004</v>
      </c>
      <c r="I64" s="12" t="s">
        <v>19</v>
      </c>
      <c r="J64" s="8" t="s">
        <v>20</v>
      </c>
      <c r="K64" s="19">
        <v>16</v>
      </c>
      <c r="L64" s="19">
        <v>11</v>
      </c>
      <c r="M64" s="19">
        <v>10</v>
      </c>
      <c r="N64" s="19">
        <v>3</v>
      </c>
      <c r="O64" s="19">
        <v>16</v>
      </c>
      <c r="P64" s="19">
        <f t="shared" si="1"/>
        <v>11.2</v>
      </c>
      <c r="Q64" s="24">
        <f t="shared" si="2"/>
        <v>0.39285714285714285</v>
      </c>
      <c r="U64" t="s">
        <v>19</v>
      </c>
      <c r="V64" t="s">
        <v>20</v>
      </c>
      <c r="W64">
        <v>4.4000000000000004</v>
      </c>
      <c r="X64">
        <v>11.2</v>
      </c>
      <c r="Y64" s="56">
        <v>0.39285714285714285</v>
      </c>
    </row>
    <row r="65" spans="1:25" ht="26.25">
      <c r="A65" s="5" t="s">
        <v>103</v>
      </c>
      <c r="B65" s="10" t="s">
        <v>104</v>
      </c>
      <c r="C65" s="19">
        <v>4</v>
      </c>
      <c r="D65" s="19">
        <v>3</v>
      </c>
      <c r="E65" s="19">
        <v>1</v>
      </c>
      <c r="F65" s="19">
        <v>2</v>
      </c>
      <c r="G65" s="19">
        <v>3</v>
      </c>
      <c r="H65" s="19">
        <f t="shared" si="0"/>
        <v>2.6</v>
      </c>
      <c r="I65" s="5" t="s">
        <v>103</v>
      </c>
      <c r="J65" s="10" t="s">
        <v>104</v>
      </c>
      <c r="K65" s="19">
        <v>9</v>
      </c>
      <c r="L65" s="19">
        <v>10</v>
      </c>
      <c r="M65" s="19">
        <v>8</v>
      </c>
      <c r="N65" s="19">
        <v>6</v>
      </c>
      <c r="O65" s="19">
        <v>12</v>
      </c>
      <c r="P65" s="19">
        <f t="shared" si="1"/>
        <v>9</v>
      </c>
      <c r="Q65" s="24">
        <f t="shared" si="2"/>
        <v>0.28888888888888886</v>
      </c>
      <c r="U65" t="s">
        <v>103</v>
      </c>
      <c r="V65" t="s">
        <v>104</v>
      </c>
      <c r="W65">
        <v>2.6</v>
      </c>
      <c r="X65">
        <v>9</v>
      </c>
      <c r="Y65" s="56">
        <v>0.28888888888888886</v>
      </c>
    </row>
    <row r="66" spans="1:25">
      <c r="A66" s="5" t="s">
        <v>17</v>
      </c>
      <c r="B66" s="10" t="s">
        <v>18</v>
      </c>
      <c r="C66" s="19">
        <v>3</v>
      </c>
      <c r="D66" s="19"/>
      <c r="E66" s="19">
        <v>0</v>
      </c>
      <c r="F66" s="19">
        <v>0</v>
      </c>
      <c r="G66" s="19">
        <v>2</v>
      </c>
      <c r="H66" s="19">
        <f t="shared" si="0"/>
        <v>1.25</v>
      </c>
      <c r="I66" s="5" t="s">
        <v>17</v>
      </c>
      <c r="J66" s="10" t="s">
        <v>18</v>
      </c>
      <c r="K66" s="19">
        <v>7</v>
      </c>
      <c r="L66" s="19">
        <v>0</v>
      </c>
      <c r="M66" s="19">
        <v>2</v>
      </c>
      <c r="N66" s="19">
        <v>2</v>
      </c>
      <c r="O66" s="19">
        <v>4</v>
      </c>
      <c r="P66" s="19">
        <f t="shared" si="1"/>
        <v>3</v>
      </c>
      <c r="Q66" s="24">
        <f t="shared" si="2"/>
        <v>0.33333333333333331</v>
      </c>
      <c r="U66" t="s">
        <v>17</v>
      </c>
      <c r="V66" t="s">
        <v>18</v>
      </c>
      <c r="W66">
        <v>1.25</v>
      </c>
      <c r="X66">
        <v>3</v>
      </c>
      <c r="Y66" s="56">
        <v>0.33333333333333331</v>
      </c>
    </row>
    <row r="67" spans="1:25">
      <c r="A67" s="5" t="s">
        <v>81</v>
      </c>
      <c r="B67" s="6" t="s">
        <v>82</v>
      </c>
      <c r="C67" s="19"/>
      <c r="D67" s="19">
        <v>4</v>
      </c>
      <c r="E67" s="19">
        <v>1</v>
      </c>
      <c r="F67" s="19">
        <v>0</v>
      </c>
      <c r="G67" s="19">
        <v>2</v>
      </c>
      <c r="H67" s="19">
        <f t="shared" si="0"/>
        <v>1.75</v>
      </c>
      <c r="I67" s="5" t="s">
        <v>81</v>
      </c>
      <c r="J67" s="6" t="s">
        <v>82</v>
      </c>
      <c r="K67" s="19">
        <v>0</v>
      </c>
      <c r="L67" s="19">
        <v>5</v>
      </c>
      <c r="M67" s="19">
        <v>2</v>
      </c>
      <c r="N67" s="19">
        <v>2</v>
      </c>
      <c r="O67" s="19">
        <v>3</v>
      </c>
      <c r="P67" s="19">
        <f t="shared" si="1"/>
        <v>2.4</v>
      </c>
      <c r="Q67" s="24">
        <f t="shared" si="2"/>
        <v>0.58333333333333337</v>
      </c>
      <c r="U67" t="s">
        <v>81</v>
      </c>
      <c r="V67" t="s">
        <v>82</v>
      </c>
      <c r="W67">
        <v>1.75</v>
      </c>
      <c r="X67">
        <v>2.4</v>
      </c>
      <c r="Y67" s="56">
        <v>0.58333333333333337</v>
      </c>
    </row>
    <row r="68" spans="1:25">
      <c r="A68" s="9" t="s">
        <v>69</v>
      </c>
      <c r="B68" s="10" t="s">
        <v>70</v>
      </c>
      <c r="C68" s="19">
        <v>5</v>
      </c>
      <c r="D68" s="19">
        <v>3</v>
      </c>
      <c r="E68" s="19">
        <v>2</v>
      </c>
      <c r="F68" s="19">
        <v>3</v>
      </c>
      <c r="G68" s="19">
        <v>2</v>
      </c>
      <c r="H68" s="19">
        <f t="shared" ref="H68:H78" si="3">AVERAGE(C68:G68)</f>
        <v>3</v>
      </c>
      <c r="I68" s="9" t="s">
        <v>69</v>
      </c>
      <c r="J68" s="10" t="s">
        <v>70</v>
      </c>
      <c r="K68" s="19">
        <v>9</v>
      </c>
      <c r="L68" s="19">
        <v>9</v>
      </c>
      <c r="M68" s="19">
        <v>7</v>
      </c>
      <c r="N68" s="19">
        <v>7</v>
      </c>
      <c r="O68" s="19">
        <v>14</v>
      </c>
      <c r="P68" s="19">
        <f t="shared" ref="P68:P78" si="4">AVERAGE(K68:O68)</f>
        <v>9.1999999999999993</v>
      </c>
      <c r="Q68" s="24">
        <f t="shared" ref="Q68:Q78" si="5">SUM(C68:G68)/SUM(K68:O68)</f>
        <v>0.32608695652173914</v>
      </c>
      <c r="U68" t="s">
        <v>69</v>
      </c>
      <c r="V68" t="s">
        <v>70</v>
      </c>
      <c r="W68">
        <v>3</v>
      </c>
      <c r="X68">
        <v>9.1999999999999993</v>
      </c>
      <c r="Y68" s="56">
        <v>0.32608695652173914</v>
      </c>
    </row>
    <row r="69" spans="1:25" ht="26.25">
      <c r="A69" s="5" t="s">
        <v>23</v>
      </c>
      <c r="B69" s="10" t="s">
        <v>25</v>
      </c>
      <c r="C69" s="19">
        <v>2</v>
      </c>
      <c r="D69" s="19">
        <v>3</v>
      </c>
      <c r="E69" s="19">
        <v>2</v>
      </c>
      <c r="F69" s="19">
        <v>1</v>
      </c>
      <c r="G69" s="19">
        <v>2</v>
      </c>
      <c r="H69" s="19">
        <f t="shared" si="3"/>
        <v>2</v>
      </c>
      <c r="I69" s="5" t="s">
        <v>23</v>
      </c>
      <c r="J69" s="10" t="s">
        <v>25</v>
      </c>
      <c r="K69" s="19">
        <v>8</v>
      </c>
      <c r="L69" s="19">
        <v>7</v>
      </c>
      <c r="M69" s="19">
        <v>9</v>
      </c>
      <c r="N69" s="19">
        <v>5</v>
      </c>
      <c r="O69" s="19">
        <v>7</v>
      </c>
      <c r="P69" s="19">
        <f t="shared" si="4"/>
        <v>7.2</v>
      </c>
      <c r="Q69" s="24">
        <f t="shared" si="5"/>
        <v>0.27777777777777779</v>
      </c>
      <c r="U69" t="s">
        <v>23</v>
      </c>
      <c r="V69" t="s">
        <v>25</v>
      </c>
      <c r="W69">
        <v>2</v>
      </c>
      <c r="X69">
        <v>7.2</v>
      </c>
      <c r="Y69" s="56">
        <v>0.27777777777777779</v>
      </c>
    </row>
    <row r="70" spans="1:25">
      <c r="A70" s="13" t="s">
        <v>28</v>
      </c>
      <c r="B70" s="6" t="s">
        <v>29</v>
      </c>
      <c r="C70" s="19">
        <v>1</v>
      </c>
      <c r="D70" s="19">
        <v>1</v>
      </c>
      <c r="E70" s="19">
        <v>0</v>
      </c>
      <c r="F70" s="19">
        <v>0</v>
      </c>
      <c r="G70" s="19">
        <v>2</v>
      </c>
      <c r="H70" s="19">
        <f t="shared" si="3"/>
        <v>0.8</v>
      </c>
      <c r="I70" s="13" t="s">
        <v>28</v>
      </c>
      <c r="J70" s="6" t="s">
        <v>29</v>
      </c>
      <c r="K70" s="19">
        <v>7</v>
      </c>
      <c r="L70" s="19">
        <v>8</v>
      </c>
      <c r="M70" s="19">
        <v>5</v>
      </c>
      <c r="N70" s="19">
        <v>3</v>
      </c>
      <c r="O70" s="19">
        <v>8</v>
      </c>
      <c r="P70" s="19">
        <f t="shared" si="4"/>
        <v>6.2</v>
      </c>
      <c r="Q70" s="24">
        <f t="shared" si="5"/>
        <v>0.12903225806451613</v>
      </c>
      <c r="U70" t="s">
        <v>28</v>
      </c>
      <c r="V70" t="s">
        <v>29</v>
      </c>
      <c r="W70">
        <v>0.8</v>
      </c>
      <c r="X70">
        <v>6.2</v>
      </c>
      <c r="Y70" s="56">
        <v>0.12903225806451613</v>
      </c>
    </row>
    <row r="71" spans="1:25" ht="26.25">
      <c r="A71" s="7" t="s">
        <v>47</v>
      </c>
      <c r="B71" s="8" t="s">
        <v>18</v>
      </c>
      <c r="C71" s="19">
        <v>2</v>
      </c>
      <c r="D71" s="19">
        <v>3</v>
      </c>
      <c r="E71" s="19">
        <v>0</v>
      </c>
      <c r="F71" s="19">
        <v>2</v>
      </c>
      <c r="G71" s="19">
        <v>1</v>
      </c>
      <c r="H71" s="19">
        <f t="shared" si="3"/>
        <v>1.6</v>
      </c>
      <c r="I71" s="7" t="s">
        <v>47</v>
      </c>
      <c r="J71" s="8" t="s">
        <v>18</v>
      </c>
      <c r="K71" s="19">
        <v>8</v>
      </c>
      <c r="L71" s="19">
        <v>13</v>
      </c>
      <c r="M71" s="19">
        <v>13</v>
      </c>
      <c r="N71" s="19">
        <v>9</v>
      </c>
      <c r="O71" s="19">
        <v>10</v>
      </c>
      <c r="P71" s="19">
        <f t="shared" si="4"/>
        <v>10.6</v>
      </c>
      <c r="Q71" s="24">
        <f t="shared" si="5"/>
        <v>0.15094339622641509</v>
      </c>
      <c r="U71" t="s">
        <v>47</v>
      </c>
      <c r="V71" t="s">
        <v>18</v>
      </c>
      <c r="W71">
        <v>1.6</v>
      </c>
      <c r="X71">
        <v>10.6</v>
      </c>
      <c r="Y71" s="56">
        <v>0.15094339622641509</v>
      </c>
    </row>
    <row r="72" spans="1:25">
      <c r="A72" s="11" t="s">
        <v>13</v>
      </c>
      <c r="B72" s="12" t="s">
        <v>14</v>
      </c>
      <c r="C72" s="19">
        <v>3</v>
      </c>
      <c r="D72" s="19">
        <v>4</v>
      </c>
      <c r="E72" s="19">
        <v>3</v>
      </c>
      <c r="F72" s="19">
        <v>3</v>
      </c>
      <c r="G72" s="19">
        <v>1</v>
      </c>
      <c r="H72" s="19">
        <f t="shared" si="3"/>
        <v>2.8</v>
      </c>
      <c r="I72" s="11" t="s">
        <v>13</v>
      </c>
      <c r="J72" s="12" t="s">
        <v>14</v>
      </c>
      <c r="K72" s="19">
        <v>11</v>
      </c>
      <c r="L72" s="19">
        <v>21</v>
      </c>
      <c r="M72" s="19">
        <v>12</v>
      </c>
      <c r="N72" s="19">
        <v>8</v>
      </c>
      <c r="O72" s="19">
        <v>11</v>
      </c>
      <c r="P72" s="19">
        <f t="shared" si="4"/>
        <v>12.6</v>
      </c>
      <c r="Q72" s="24">
        <f t="shared" si="5"/>
        <v>0.22222222222222221</v>
      </c>
      <c r="U72" t="s">
        <v>13</v>
      </c>
      <c r="V72" t="s">
        <v>14</v>
      </c>
      <c r="W72">
        <v>2.8</v>
      </c>
      <c r="X72">
        <v>12.6</v>
      </c>
      <c r="Y72" s="56">
        <v>0.22222222222222221</v>
      </c>
    </row>
    <row r="73" spans="1:25">
      <c r="A73" s="15" t="s">
        <v>100</v>
      </c>
      <c r="B73" s="10" t="s">
        <v>102</v>
      </c>
      <c r="C73" s="19">
        <v>2</v>
      </c>
      <c r="D73" s="19">
        <v>2</v>
      </c>
      <c r="E73" s="19">
        <v>1</v>
      </c>
      <c r="F73" s="19">
        <v>1</v>
      </c>
      <c r="G73" s="19">
        <v>1</v>
      </c>
      <c r="H73" s="19">
        <f t="shared" si="3"/>
        <v>1.4</v>
      </c>
      <c r="I73" s="15" t="s">
        <v>100</v>
      </c>
      <c r="J73" s="10" t="s">
        <v>102</v>
      </c>
      <c r="K73" s="19">
        <v>3</v>
      </c>
      <c r="L73" s="19">
        <v>3</v>
      </c>
      <c r="M73" s="19">
        <v>3</v>
      </c>
      <c r="N73" s="19">
        <v>3</v>
      </c>
      <c r="O73" s="19">
        <v>4</v>
      </c>
      <c r="P73" s="19">
        <f t="shared" si="4"/>
        <v>3.2</v>
      </c>
      <c r="Q73" s="24">
        <f t="shared" si="5"/>
        <v>0.4375</v>
      </c>
      <c r="U73" t="s">
        <v>100</v>
      </c>
      <c r="V73" t="s">
        <v>102</v>
      </c>
      <c r="W73">
        <v>1.4</v>
      </c>
      <c r="X73">
        <v>3.2</v>
      </c>
      <c r="Y73" s="56">
        <v>0.4375</v>
      </c>
    </row>
    <row r="74" spans="1:25">
      <c r="A74" s="14" t="s">
        <v>45</v>
      </c>
      <c r="B74" s="10" t="s">
        <v>46</v>
      </c>
      <c r="C74" s="19">
        <v>0</v>
      </c>
      <c r="D74" s="19">
        <v>0</v>
      </c>
      <c r="E74" s="19">
        <v>0</v>
      </c>
      <c r="F74" s="19">
        <v>0</v>
      </c>
      <c r="G74" s="19">
        <v>1</v>
      </c>
      <c r="H74" s="19">
        <f t="shared" si="3"/>
        <v>0.2</v>
      </c>
      <c r="I74" s="14" t="s">
        <v>45</v>
      </c>
      <c r="J74" s="10" t="s">
        <v>46</v>
      </c>
      <c r="K74" s="19">
        <v>2</v>
      </c>
      <c r="L74" s="19">
        <v>4</v>
      </c>
      <c r="M74" s="19">
        <v>4</v>
      </c>
      <c r="N74" s="19">
        <v>3</v>
      </c>
      <c r="O74" s="19">
        <v>7</v>
      </c>
      <c r="P74" s="19">
        <f t="shared" si="4"/>
        <v>4</v>
      </c>
      <c r="Q74" s="24">
        <f t="shared" si="5"/>
        <v>0.05</v>
      </c>
      <c r="U74" t="s">
        <v>45</v>
      </c>
      <c r="V74" t="s">
        <v>46</v>
      </c>
      <c r="W74">
        <v>0.2</v>
      </c>
      <c r="X74">
        <v>4</v>
      </c>
      <c r="Y74" s="56">
        <v>0.05</v>
      </c>
    </row>
    <row r="75" spans="1:25" ht="25.5">
      <c r="A75" s="21" t="s">
        <v>71</v>
      </c>
      <c r="B75" s="20" t="s">
        <v>72</v>
      </c>
      <c r="C75" s="19">
        <v>3</v>
      </c>
      <c r="D75" s="19">
        <v>1</v>
      </c>
      <c r="E75" s="19">
        <v>0</v>
      </c>
      <c r="F75" s="19">
        <v>0</v>
      </c>
      <c r="G75" s="19">
        <v>1</v>
      </c>
      <c r="H75" s="19">
        <f t="shared" si="3"/>
        <v>1</v>
      </c>
      <c r="I75" s="21" t="s">
        <v>71</v>
      </c>
      <c r="J75" s="20" t="s">
        <v>72</v>
      </c>
      <c r="K75" s="19">
        <v>9</v>
      </c>
      <c r="L75" s="19">
        <v>4</v>
      </c>
      <c r="M75" s="19">
        <v>7</v>
      </c>
      <c r="N75" s="19">
        <v>5</v>
      </c>
      <c r="O75" s="19">
        <v>8</v>
      </c>
      <c r="P75" s="19">
        <f t="shared" si="4"/>
        <v>6.6</v>
      </c>
      <c r="Q75" s="24">
        <f t="shared" si="5"/>
        <v>0.15151515151515152</v>
      </c>
      <c r="U75" t="s">
        <v>71</v>
      </c>
      <c r="V75" t="s">
        <v>72</v>
      </c>
      <c r="W75">
        <v>1</v>
      </c>
      <c r="X75">
        <v>6.6</v>
      </c>
      <c r="Y75" s="56">
        <v>0.15151515151515152</v>
      </c>
    </row>
    <row r="76" spans="1:25" ht="26.25">
      <c r="A76" s="5" t="s">
        <v>21</v>
      </c>
      <c r="B76" s="10" t="s">
        <v>22</v>
      </c>
      <c r="E76" s="19">
        <v>1</v>
      </c>
      <c r="G76" s="19">
        <v>1</v>
      </c>
      <c r="H76" s="19">
        <f t="shared" si="3"/>
        <v>1</v>
      </c>
      <c r="I76" s="5" t="s">
        <v>21</v>
      </c>
      <c r="J76" s="10" t="s">
        <v>22</v>
      </c>
      <c r="M76" s="19">
        <v>1</v>
      </c>
      <c r="O76" s="19">
        <v>2</v>
      </c>
      <c r="P76" s="19">
        <f t="shared" si="4"/>
        <v>1.5</v>
      </c>
      <c r="Q76" s="24">
        <f t="shared" si="5"/>
        <v>0.66666666666666663</v>
      </c>
      <c r="U76" t="s">
        <v>21</v>
      </c>
      <c r="V76" t="s">
        <v>22</v>
      </c>
      <c r="W76">
        <v>1</v>
      </c>
      <c r="X76">
        <v>1.5</v>
      </c>
      <c r="Y76" s="56">
        <v>0.66666666666666663</v>
      </c>
    </row>
    <row r="77" spans="1:25">
      <c r="A77" s="13" t="s">
        <v>37</v>
      </c>
      <c r="B77" s="6" t="s">
        <v>38</v>
      </c>
      <c r="C77" s="19">
        <v>0</v>
      </c>
      <c r="D77" s="19">
        <v>0</v>
      </c>
      <c r="E77" s="19">
        <v>1</v>
      </c>
      <c r="F77" s="19">
        <v>0</v>
      </c>
      <c r="G77" s="19">
        <v>0</v>
      </c>
      <c r="H77" s="19">
        <f t="shared" si="3"/>
        <v>0.2</v>
      </c>
      <c r="I77" s="13" t="s">
        <v>37</v>
      </c>
      <c r="J77" s="6" t="s">
        <v>38</v>
      </c>
      <c r="K77" s="19">
        <v>2</v>
      </c>
      <c r="L77" s="19">
        <v>1</v>
      </c>
      <c r="M77" s="19">
        <v>2</v>
      </c>
      <c r="N77" s="19">
        <v>3</v>
      </c>
      <c r="O77" s="19">
        <v>3</v>
      </c>
      <c r="P77" s="19">
        <f t="shared" si="4"/>
        <v>2.2000000000000002</v>
      </c>
      <c r="Q77" s="24">
        <f t="shared" si="5"/>
        <v>9.0909090909090912E-2</v>
      </c>
      <c r="U77" t="s">
        <v>37</v>
      </c>
      <c r="V77" t="s">
        <v>38</v>
      </c>
      <c r="W77">
        <v>0.2</v>
      </c>
      <c r="X77">
        <v>2.2000000000000002</v>
      </c>
      <c r="Y77" s="56">
        <v>9.0909090909090912E-2</v>
      </c>
    </row>
    <row r="78" spans="1:25" ht="25.5">
      <c r="A78" s="11" t="s">
        <v>125</v>
      </c>
      <c r="B78" s="12" t="s">
        <v>126</v>
      </c>
      <c r="C78" s="19">
        <v>2</v>
      </c>
      <c r="D78" s="19">
        <v>0</v>
      </c>
      <c r="E78" s="19">
        <v>1</v>
      </c>
      <c r="F78" s="19">
        <v>1</v>
      </c>
      <c r="G78" s="19">
        <v>0</v>
      </c>
      <c r="H78" s="19">
        <f t="shared" si="3"/>
        <v>0.8</v>
      </c>
      <c r="I78" s="11" t="s">
        <v>125</v>
      </c>
      <c r="J78" s="12" t="s">
        <v>126</v>
      </c>
      <c r="K78" s="19">
        <v>4</v>
      </c>
      <c r="L78" s="19">
        <v>5</v>
      </c>
      <c r="M78" s="19">
        <v>2</v>
      </c>
      <c r="N78" s="19">
        <v>6</v>
      </c>
      <c r="O78" s="19">
        <v>5</v>
      </c>
      <c r="P78" s="19">
        <f t="shared" si="4"/>
        <v>4.4000000000000004</v>
      </c>
      <c r="Q78" s="24">
        <f t="shared" si="5"/>
        <v>0.18181818181818182</v>
      </c>
      <c r="U78" t="s">
        <v>125</v>
      </c>
      <c r="V78" t="s">
        <v>126</v>
      </c>
      <c r="W78">
        <v>0.8</v>
      </c>
      <c r="X78">
        <v>4.4000000000000004</v>
      </c>
      <c r="Y78" s="56">
        <v>0.18181818181818182</v>
      </c>
    </row>
  </sheetData>
  <mergeCells count="2">
    <mergeCell ref="C1:G1"/>
    <mergeCell ref="K1:O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8BE0-CBDF-455F-ADFD-19833F7B7004}">
  <dimension ref="A1:X47"/>
  <sheetViews>
    <sheetView topLeftCell="A25" workbookViewId="0">
      <selection activeCell="N47" sqref="N33:N47"/>
    </sheetView>
  </sheetViews>
  <sheetFormatPr defaultRowHeight="15"/>
  <cols>
    <col min="1" max="1" width="25" customWidth="1"/>
  </cols>
  <sheetData>
    <row r="1" spans="1:24" ht="25.5">
      <c r="A1" s="29" t="s">
        <v>132</v>
      </c>
      <c r="B1" s="30" t="s">
        <v>133</v>
      </c>
      <c r="C1" s="30" t="s">
        <v>134</v>
      </c>
      <c r="D1" s="30" t="s">
        <v>135</v>
      </c>
      <c r="E1" s="30" t="s">
        <v>136</v>
      </c>
      <c r="F1" s="30" t="s">
        <v>137</v>
      </c>
      <c r="G1" s="30" t="s">
        <v>138</v>
      </c>
      <c r="H1" s="31" t="s">
        <v>139</v>
      </c>
      <c r="I1" s="31" t="s">
        <v>140</v>
      </c>
      <c r="J1" s="31" t="s">
        <v>141</v>
      </c>
      <c r="K1" s="31" t="s">
        <v>142</v>
      </c>
      <c r="L1" s="31" t="s">
        <v>143</v>
      </c>
      <c r="M1" s="31" t="s">
        <v>144</v>
      </c>
      <c r="N1" s="31" t="s">
        <v>145</v>
      </c>
      <c r="O1" s="31" t="s">
        <v>146</v>
      </c>
      <c r="P1" s="31" t="s">
        <v>147</v>
      </c>
      <c r="Q1" s="16">
        <v>2020</v>
      </c>
      <c r="R1" s="3" t="s">
        <v>0</v>
      </c>
      <c r="S1" s="46" t="s">
        <v>1</v>
      </c>
      <c r="T1" s="16">
        <v>2016</v>
      </c>
      <c r="U1" s="16">
        <v>2017</v>
      </c>
      <c r="V1" s="16">
        <v>2018</v>
      </c>
      <c r="W1" s="16">
        <v>2019</v>
      </c>
      <c r="X1" s="16">
        <v>2020</v>
      </c>
    </row>
    <row r="2" spans="1:24" ht="26.25">
      <c r="A2" s="42" t="s">
        <v>148</v>
      </c>
      <c r="B2" s="33">
        <v>154</v>
      </c>
      <c r="C2" s="33">
        <v>157</v>
      </c>
      <c r="D2" s="34">
        <v>135</v>
      </c>
      <c r="E2" s="34">
        <v>153</v>
      </c>
      <c r="F2" s="34">
        <v>161</v>
      </c>
      <c r="G2" s="34">
        <v>147</v>
      </c>
      <c r="H2" s="35">
        <v>138</v>
      </c>
      <c r="I2" s="35">
        <v>132</v>
      </c>
      <c r="J2" s="35">
        <v>179</v>
      </c>
      <c r="K2" s="35">
        <v>126</v>
      </c>
      <c r="L2" s="35">
        <v>131</v>
      </c>
      <c r="M2" s="35">
        <v>137</v>
      </c>
      <c r="N2" s="35">
        <v>95</v>
      </c>
      <c r="O2" s="35">
        <v>113</v>
      </c>
      <c r="P2" s="35">
        <v>118</v>
      </c>
      <c r="Q2" s="19">
        <v>91</v>
      </c>
      <c r="R2" s="41" t="s">
        <v>66</v>
      </c>
      <c r="S2" s="47" t="s">
        <v>38</v>
      </c>
      <c r="T2" s="19">
        <v>135</v>
      </c>
      <c r="U2" s="19">
        <v>128</v>
      </c>
      <c r="V2" s="19">
        <v>123</v>
      </c>
      <c r="W2" s="19">
        <v>140</v>
      </c>
      <c r="X2" s="19">
        <v>116</v>
      </c>
    </row>
    <row r="3" spans="1:24" ht="26.25">
      <c r="A3" s="43" t="s">
        <v>149</v>
      </c>
      <c r="B3" s="36">
        <v>96</v>
      </c>
      <c r="C3" s="36">
        <v>99</v>
      </c>
      <c r="D3" s="37">
        <v>86</v>
      </c>
      <c r="E3" s="37">
        <v>95</v>
      </c>
      <c r="F3" s="37">
        <v>77</v>
      </c>
      <c r="G3" s="37">
        <v>102</v>
      </c>
      <c r="H3" s="35">
        <v>89</v>
      </c>
      <c r="I3" s="35">
        <v>100</v>
      </c>
      <c r="J3" s="35">
        <v>87</v>
      </c>
      <c r="K3" s="35">
        <v>97</v>
      </c>
      <c r="L3" s="35">
        <v>92</v>
      </c>
      <c r="M3" s="35">
        <v>135</v>
      </c>
      <c r="N3" s="35">
        <v>128</v>
      </c>
      <c r="O3" s="35">
        <v>123</v>
      </c>
      <c r="P3" s="35">
        <v>133</v>
      </c>
      <c r="Q3" s="19">
        <v>116</v>
      </c>
      <c r="R3" s="41" t="s">
        <v>88</v>
      </c>
      <c r="S3" s="48" t="s">
        <v>89</v>
      </c>
      <c r="T3" s="19">
        <v>137</v>
      </c>
      <c r="U3" s="19">
        <v>95</v>
      </c>
      <c r="V3" s="19">
        <v>113</v>
      </c>
      <c r="W3" s="19">
        <v>118</v>
      </c>
      <c r="X3" s="19">
        <v>91</v>
      </c>
    </row>
    <row r="4" spans="1:24">
      <c r="A4" s="42" t="s">
        <v>150</v>
      </c>
      <c r="B4" s="33">
        <v>52</v>
      </c>
      <c r="C4" s="33">
        <v>58</v>
      </c>
      <c r="D4" s="34">
        <v>47</v>
      </c>
      <c r="E4" s="34">
        <v>42</v>
      </c>
      <c r="F4" s="34">
        <v>36</v>
      </c>
      <c r="G4" s="34">
        <v>43</v>
      </c>
      <c r="H4" s="35">
        <v>34</v>
      </c>
      <c r="I4" s="35">
        <v>38</v>
      </c>
      <c r="J4" s="35">
        <v>52</v>
      </c>
      <c r="K4" s="35">
        <v>67</v>
      </c>
      <c r="L4" s="35">
        <v>57</v>
      </c>
      <c r="M4" s="35">
        <v>88</v>
      </c>
      <c r="N4" s="35">
        <v>94</v>
      </c>
      <c r="O4" s="35">
        <v>108</v>
      </c>
      <c r="P4" s="35">
        <v>81</v>
      </c>
      <c r="Q4" s="19">
        <v>73</v>
      </c>
      <c r="R4" s="41" t="s">
        <v>52</v>
      </c>
      <c r="S4" s="47" t="s">
        <v>7</v>
      </c>
      <c r="T4" s="19">
        <v>79</v>
      </c>
      <c r="U4" s="19">
        <v>73</v>
      </c>
      <c r="V4" s="19">
        <v>63</v>
      </c>
      <c r="W4" s="19">
        <v>81</v>
      </c>
      <c r="X4" s="19">
        <v>76</v>
      </c>
    </row>
    <row r="5" spans="1:24">
      <c r="A5" s="43" t="s">
        <v>151</v>
      </c>
      <c r="B5" s="36">
        <v>52</v>
      </c>
      <c r="C5" s="36">
        <v>50</v>
      </c>
      <c r="D5" s="37">
        <v>63</v>
      </c>
      <c r="E5" s="37">
        <v>55</v>
      </c>
      <c r="F5" s="37">
        <v>36</v>
      </c>
      <c r="G5" s="37">
        <v>44</v>
      </c>
      <c r="H5" s="35">
        <v>50</v>
      </c>
      <c r="I5" s="35">
        <v>46</v>
      </c>
      <c r="J5" s="35">
        <v>43</v>
      </c>
      <c r="K5" s="35">
        <v>60</v>
      </c>
      <c r="L5" s="35">
        <v>62</v>
      </c>
      <c r="M5" s="35">
        <v>79</v>
      </c>
      <c r="N5" s="35">
        <v>73</v>
      </c>
      <c r="O5" s="35">
        <v>63</v>
      </c>
      <c r="P5" s="35">
        <v>81</v>
      </c>
      <c r="Q5" s="19">
        <v>76</v>
      </c>
      <c r="R5" s="41" t="s">
        <v>99</v>
      </c>
      <c r="S5" s="48" t="s">
        <v>76</v>
      </c>
      <c r="T5" s="19">
        <v>88</v>
      </c>
      <c r="U5" s="19">
        <v>94</v>
      </c>
      <c r="V5" s="19">
        <v>108</v>
      </c>
      <c r="W5" s="19">
        <v>80</v>
      </c>
      <c r="X5" s="19">
        <v>73</v>
      </c>
    </row>
    <row r="6" spans="1:24">
      <c r="A6" s="42" t="s">
        <v>152</v>
      </c>
      <c r="B6" s="33">
        <v>37</v>
      </c>
      <c r="C6" s="33">
        <v>28</v>
      </c>
      <c r="D6" s="34">
        <v>20</v>
      </c>
      <c r="E6" s="34">
        <v>22</v>
      </c>
      <c r="F6" s="34">
        <v>31</v>
      </c>
      <c r="G6" s="34">
        <v>29</v>
      </c>
      <c r="H6" s="35">
        <v>32</v>
      </c>
      <c r="I6" s="35">
        <v>39</v>
      </c>
      <c r="J6" s="35">
        <v>42</v>
      </c>
      <c r="K6" s="35">
        <v>53</v>
      </c>
      <c r="L6" s="35">
        <v>43</v>
      </c>
      <c r="M6" s="35">
        <v>64</v>
      </c>
      <c r="N6" s="35">
        <v>45</v>
      </c>
      <c r="O6" s="35">
        <v>46</v>
      </c>
      <c r="P6" s="35">
        <v>58</v>
      </c>
      <c r="Q6" s="19">
        <v>59</v>
      </c>
      <c r="R6" s="45" t="s">
        <v>36</v>
      </c>
      <c r="S6" s="47" t="s">
        <v>7</v>
      </c>
      <c r="T6" s="19">
        <v>57</v>
      </c>
      <c r="U6" s="19">
        <v>52</v>
      </c>
      <c r="V6" s="19">
        <v>55</v>
      </c>
      <c r="W6" s="19">
        <v>59</v>
      </c>
      <c r="X6" s="19">
        <v>66</v>
      </c>
    </row>
    <row r="7" spans="1:24">
      <c r="A7" s="44" t="s">
        <v>153</v>
      </c>
      <c r="B7" s="36">
        <v>46</v>
      </c>
      <c r="C7" s="36">
        <v>30</v>
      </c>
      <c r="D7" s="37">
        <v>35</v>
      </c>
      <c r="E7" s="37">
        <v>36</v>
      </c>
      <c r="F7" s="37">
        <v>28</v>
      </c>
      <c r="G7" s="37">
        <v>24</v>
      </c>
      <c r="H7" s="35">
        <v>26</v>
      </c>
      <c r="I7" s="35">
        <v>40</v>
      </c>
      <c r="J7" s="35">
        <v>38</v>
      </c>
      <c r="K7" s="35">
        <v>41</v>
      </c>
      <c r="L7" s="35">
        <v>56</v>
      </c>
      <c r="M7" s="35">
        <v>57</v>
      </c>
      <c r="N7" s="35">
        <v>52</v>
      </c>
      <c r="O7" s="35">
        <v>55</v>
      </c>
      <c r="P7" s="35">
        <v>59</v>
      </c>
      <c r="Q7" s="19">
        <v>66</v>
      </c>
      <c r="R7" s="5" t="s">
        <v>73</v>
      </c>
      <c r="S7" s="48" t="s">
        <v>74</v>
      </c>
      <c r="T7" s="19">
        <v>28</v>
      </c>
      <c r="U7" s="19">
        <v>35</v>
      </c>
      <c r="V7" s="19">
        <v>30</v>
      </c>
      <c r="W7" s="19">
        <v>36</v>
      </c>
      <c r="X7" s="19">
        <v>63</v>
      </c>
    </row>
    <row r="8" spans="1:24" ht="26.25">
      <c r="A8" s="42" t="s">
        <v>154</v>
      </c>
      <c r="B8" s="33">
        <v>66</v>
      </c>
      <c r="C8" s="33">
        <v>48</v>
      </c>
      <c r="D8" s="34">
        <v>50</v>
      </c>
      <c r="E8" s="34">
        <v>56</v>
      </c>
      <c r="F8" s="34">
        <v>34</v>
      </c>
      <c r="G8" s="34">
        <v>32</v>
      </c>
      <c r="H8" s="35">
        <v>36</v>
      </c>
      <c r="I8" s="35">
        <v>47</v>
      </c>
      <c r="J8" s="35">
        <v>27</v>
      </c>
      <c r="K8" s="35">
        <v>35</v>
      </c>
      <c r="L8" s="35">
        <v>46</v>
      </c>
      <c r="M8" s="35">
        <v>40</v>
      </c>
      <c r="N8" s="35">
        <v>42</v>
      </c>
      <c r="O8" s="35">
        <v>47</v>
      </c>
      <c r="P8" s="35">
        <v>51</v>
      </c>
      <c r="Q8" s="19">
        <v>54</v>
      </c>
      <c r="R8" s="41" t="s">
        <v>109</v>
      </c>
      <c r="S8" s="47" t="s">
        <v>7</v>
      </c>
      <c r="T8" s="19">
        <v>64</v>
      </c>
      <c r="U8" s="19">
        <v>45</v>
      </c>
      <c r="V8" s="19">
        <v>46</v>
      </c>
      <c r="W8" s="19">
        <v>59</v>
      </c>
      <c r="X8" s="19">
        <v>59</v>
      </c>
    </row>
    <row r="9" spans="1:24">
      <c r="A9" s="43" t="s">
        <v>155</v>
      </c>
      <c r="B9" s="36">
        <v>30</v>
      </c>
      <c r="C9" s="36">
        <v>36</v>
      </c>
      <c r="D9" s="37">
        <v>34</v>
      </c>
      <c r="E9" s="37">
        <v>31</v>
      </c>
      <c r="F9" s="37">
        <v>31</v>
      </c>
      <c r="G9" s="37">
        <v>30</v>
      </c>
      <c r="H9" s="35">
        <v>30</v>
      </c>
      <c r="I9" s="35">
        <v>31</v>
      </c>
      <c r="J9" s="35">
        <v>36</v>
      </c>
      <c r="K9" s="35">
        <v>38</v>
      </c>
      <c r="L9" s="35">
        <v>26</v>
      </c>
      <c r="M9" s="35">
        <v>43</v>
      </c>
      <c r="N9" s="35">
        <v>37</v>
      </c>
      <c r="O9" s="35">
        <v>41</v>
      </c>
      <c r="P9" s="35">
        <v>28</v>
      </c>
      <c r="Q9" s="19">
        <v>48</v>
      </c>
      <c r="R9" s="41" t="s">
        <v>30</v>
      </c>
      <c r="S9" s="48" t="s">
        <v>31</v>
      </c>
      <c r="T9" s="19">
        <v>40</v>
      </c>
      <c r="U9" s="19">
        <v>42</v>
      </c>
      <c r="V9" s="19">
        <v>47</v>
      </c>
      <c r="W9" s="19">
        <v>51</v>
      </c>
      <c r="X9" s="19">
        <v>54</v>
      </c>
    </row>
    <row r="10" spans="1:24" ht="26.25">
      <c r="A10" t="s">
        <v>158</v>
      </c>
      <c r="C10" s="19">
        <v>16</v>
      </c>
      <c r="D10" s="19">
        <v>9</v>
      </c>
      <c r="E10" s="19">
        <v>12</v>
      </c>
      <c r="F10" s="19">
        <v>17</v>
      </c>
      <c r="G10" s="19">
        <v>10</v>
      </c>
      <c r="H10" s="19">
        <v>17</v>
      </c>
      <c r="I10" s="19">
        <v>11</v>
      </c>
      <c r="J10" s="19">
        <v>25</v>
      </c>
      <c r="K10" s="19">
        <v>20</v>
      </c>
      <c r="L10" s="19">
        <v>28</v>
      </c>
      <c r="M10" s="19">
        <v>28</v>
      </c>
      <c r="N10" s="19">
        <v>35</v>
      </c>
      <c r="O10" s="19">
        <v>30</v>
      </c>
      <c r="P10" s="19">
        <v>36</v>
      </c>
      <c r="Q10" s="19">
        <v>63</v>
      </c>
      <c r="R10" s="41" t="s">
        <v>97</v>
      </c>
      <c r="S10" s="45" t="s">
        <v>98</v>
      </c>
      <c r="T10" s="19">
        <v>43</v>
      </c>
      <c r="U10" s="19">
        <v>37</v>
      </c>
      <c r="V10" s="19">
        <v>41</v>
      </c>
      <c r="W10" s="19">
        <v>28</v>
      </c>
      <c r="X10" s="19">
        <v>48</v>
      </c>
    </row>
    <row r="11" spans="1:24" ht="26.25">
      <c r="A11" t="s">
        <v>159</v>
      </c>
      <c r="C11" s="19">
        <v>23</v>
      </c>
      <c r="D11" s="19">
        <v>30</v>
      </c>
      <c r="E11" s="19">
        <v>16</v>
      </c>
      <c r="F11" s="19">
        <v>23</v>
      </c>
      <c r="G11" s="19">
        <v>21</v>
      </c>
      <c r="H11" s="19">
        <v>17</v>
      </c>
      <c r="I11" s="19">
        <v>27</v>
      </c>
      <c r="J11" s="19">
        <v>33</v>
      </c>
      <c r="K11" s="19">
        <v>29</v>
      </c>
      <c r="L11" s="19">
        <v>36</v>
      </c>
      <c r="M11" s="19">
        <v>35</v>
      </c>
      <c r="N11" s="19">
        <v>38</v>
      </c>
      <c r="O11" s="19">
        <v>34</v>
      </c>
      <c r="P11" s="19">
        <v>41</v>
      </c>
      <c r="Q11" s="19">
        <v>45</v>
      </c>
      <c r="R11" s="5" t="s">
        <v>57</v>
      </c>
      <c r="S11" s="48" t="s">
        <v>58</v>
      </c>
      <c r="T11" s="19">
        <v>35</v>
      </c>
      <c r="U11" s="19">
        <v>38</v>
      </c>
      <c r="V11" s="19">
        <v>34</v>
      </c>
      <c r="W11" s="19">
        <v>41</v>
      </c>
      <c r="X11" s="19">
        <v>45</v>
      </c>
    </row>
    <row r="12" spans="1:24">
      <c r="A12" s="32" t="s">
        <v>156</v>
      </c>
      <c r="B12" s="33">
        <v>37</v>
      </c>
      <c r="C12" s="33">
        <v>28</v>
      </c>
      <c r="D12" s="34">
        <v>30</v>
      </c>
      <c r="E12" s="34">
        <v>27</v>
      </c>
      <c r="F12" s="34">
        <v>31</v>
      </c>
      <c r="G12" s="34">
        <v>21</v>
      </c>
      <c r="H12" s="35">
        <v>25</v>
      </c>
      <c r="I12" s="35">
        <v>29</v>
      </c>
      <c r="J12" s="35">
        <v>42</v>
      </c>
      <c r="K12" s="35">
        <v>40</v>
      </c>
      <c r="L12" s="35">
        <v>46</v>
      </c>
      <c r="M12" s="35">
        <v>30</v>
      </c>
      <c r="N12" s="35">
        <v>28</v>
      </c>
      <c r="O12" s="35">
        <v>34</v>
      </c>
      <c r="P12" s="35">
        <v>28</v>
      </c>
      <c r="Q12" s="35"/>
      <c r="R12" s="5" t="s">
        <v>42</v>
      </c>
      <c r="S12" s="10" t="s">
        <v>43</v>
      </c>
      <c r="T12" s="19">
        <v>30</v>
      </c>
      <c r="U12" s="19">
        <v>28</v>
      </c>
      <c r="V12" s="19">
        <v>34</v>
      </c>
      <c r="W12" s="19">
        <v>28</v>
      </c>
      <c r="X12" s="19">
        <v>41</v>
      </c>
    </row>
    <row r="13" spans="1:24">
      <c r="A13" s="38" t="s">
        <v>157</v>
      </c>
      <c r="B13" s="39">
        <v>18</v>
      </c>
      <c r="C13" s="39">
        <v>22</v>
      </c>
      <c r="D13" s="40">
        <v>23</v>
      </c>
      <c r="E13" s="40">
        <v>22</v>
      </c>
      <c r="F13" s="40">
        <v>20</v>
      </c>
      <c r="G13" s="40">
        <v>24</v>
      </c>
      <c r="H13" s="35">
        <v>21</v>
      </c>
      <c r="I13" s="35">
        <v>22</v>
      </c>
      <c r="J13" s="35">
        <v>30</v>
      </c>
      <c r="K13" s="35">
        <v>32</v>
      </c>
      <c r="L13" s="35">
        <v>29</v>
      </c>
      <c r="M13" s="35">
        <v>42</v>
      </c>
      <c r="N13" s="35">
        <v>31</v>
      </c>
      <c r="O13" s="35">
        <v>45</v>
      </c>
      <c r="P13" s="35">
        <v>41</v>
      </c>
      <c r="Q13" s="35"/>
    </row>
    <row r="19" spans="1:17">
      <c r="C19" s="49">
        <v>2006</v>
      </c>
      <c r="D19" s="49">
        <v>2007</v>
      </c>
      <c r="E19" s="49">
        <v>2008</v>
      </c>
      <c r="F19" s="49">
        <v>2009</v>
      </c>
      <c r="G19" s="49">
        <v>2010</v>
      </c>
      <c r="H19" s="49">
        <v>2011</v>
      </c>
      <c r="I19" s="49">
        <v>2012</v>
      </c>
      <c r="J19" s="49">
        <v>2013</v>
      </c>
      <c r="K19" s="49">
        <v>2014</v>
      </c>
      <c r="L19" s="49">
        <v>2015</v>
      </c>
      <c r="M19" s="49">
        <v>2016</v>
      </c>
      <c r="N19" s="49">
        <v>2017</v>
      </c>
      <c r="O19" s="49">
        <v>2018</v>
      </c>
      <c r="P19" s="49">
        <v>2019</v>
      </c>
      <c r="Q19" s="49">
        <v>2020</v>
      </c>
    </row>
    <row r="20" spans="1:17">
      <c r="A20" t="s">
        <v>158</v>
      </c>
      <c r="C20" s="19">
        <v>16</v>
      </c>
      <c r="D20" s="19">
        <v>9</v>
      </c>
      <c r="E20" s="19">
        <v>12</v>
      </c>
      <c r="F20" s="19">
        <v>17</v>
      </c>
      <c r="G20" s="19">
        <v>10</v>
      </c>
      <c r="H20" s="19">
        <v>17</v>
      </c>
      <c r="I20" s="19">
        <v>11</v>
      </c>
      <c r="J20" s="19">
        <v>25</v>
      </c>
      <c r="K20" s="19">
        <v>20</v>
      </c>
      <c r="L20" s="19">
        <v>28</v>
      </c>
      <c r="M20" s="19">
        <v>28</v>
      </c>
      <c r="N20" s="19">
        <v>35</v>
      </c>
      <c r="O20" s="19">
        <v>30</v>
      </c>
      <c r="P20" s="19">
        <v>36</v>
      </c>
      <c r="Q20" s="19">
        <v>63</v>
      </c>
    </row>
    <row r="22" spans="1:17">
      <c r="C22" s="49">
        <v>2006</v>
      </c>
      <c r="D22" s="49">
        <v>2007</v>
      </c>
      <c r="E22" s="49">
        <v>2008</v>
      </c>
      <c r="F22" s="49">
        <v>2009</v>
      </c>
      <c r="G22" s="49">
        <v>2010</v>
      </c>
      <c r="H22" s="49">
        <v>2011</v>
      </c>
      <c r="I22" s="49">
        <v>2012</v>
      </c>
      <c r="J22" s="49">
        <v>2013</v>
      </c>
      <c r="K22" s="49">
        <v>2014</v>
      </c>
      <c r="L22" s="49">
        <v>2015</v>
      </c>
      <c r="M22" s="49">
        <v>2016</v>
      </c>
      <c r="N22" s="49">
        <v>2017</v>
      </c>
      <c r="O22" s="49">
        <v>2018</v>
      </c>
      <c r="P22" s="49">
        <v>2019</v>
      </c>
      <c r="Q22" s="49">
        <v>2020</v>
      </c>
    </row>
    <row r="23" spans="1:17">
      <c r="A23" t="s">
        <v>159</v>
      </c>
      <c r="C23" s="19">
        <v>23</v>
      </c>
      <c r="D23" s="19">
        <v>30</v>
      </c>
      <c r="E23" s="19">
        <v>16</v>
      </c>
      <c r="F23" s="19">
        <v>23</v>
      </c>
      <c r="G23" s="19">
        <v>21</v>
      </c>
      <c r="H23" s="19">
        <v>17</v>
      </c>
      <c r="I23" s="19">
        <v>27</v>
      </c>
      <c r="J23" s="19">
        <v>33</v>
      </c>
      <c r="K23" s="19">
        <v>29</v>
      </c>
      <c r="L23" s="19">
        <v>36</v>
      </c>
      <c r="M23" s="19">
        <v>35</v>
      </c>
      <c r="N23" s="19">
        <v>38</v>
      </c>
      <c r="O23" s="19">
        <v>34</v>
      </c>
      <c r="P23" s="19">
        <v>41</v>
      </c>
      <c r="Q23" s="19">
        <v>45</v>
      </c>
    </row>
    <row r="32" spans="1:17">
      <c r="A32" s="29" t="s">
        <v>160</v>
      </c>
      <c r="B32" s="42" t="s">
        <v>148</v>
      </c>
      <c r="C32" s="43" t="s">
        <v>149</v>
      </c>
      <c r="D32" s="42" t="s">
        <v>150</v>
      </c>
      <c r="E32" s="43" t="s">
        <v>151</v>
      </c>
      <c r="F32" s="42" t="s">
        <v>152</v>
      </c>
      <c r="G32" s="44" t="s">
        <v>153</v>
      </c>
      <c r="H32" s="42" t="s">
        <v>154</v>
      </c>
      <c r="I32" s="43" t="s">
        <v>155</v>
      </c>
      <c r="J32" t="s">
        <v>158</v>
      </c>
      <c r="K32" t="s">
        <v>159</v>
      </c>
    </row>
    <row r="33" spans="1:17" ht="18.75">
      <c r="A33" s="50">
        <v>2006</v>
      </c>
      <c r="B33" s="33">
        <v>157</v>
      </c>
      <c r="C33" s="36">
        <v>99</v>
      </c>
      <c r="D33" s="33">
        <v>58</v>
      </c>
      <c r="E33" s="36">
        <v>50</v>
      </c>
      <c r="F33" s="33">
        <v>28</v>
      </c>
      <c r="G33" s="36">
        <v>30</v>
      </c>
      <c r="H33" s="33">
        <v>48</v>
      </c>
      <c r="I33" s="36">
        <v>36</v>
      </c>
      <c r="J33" s="19">
        <v>16</v>
      </c>
      <c r="K33" s="19">
        <v>23</v>
      </c>
      <c r="M33">
        <f>SUM(B33:K33)</f>
        <v>545</v>
      </c>
      <c r="N33" s="57">
        <f>M33/P33</f>
        <v>0.11366006256517205</v>
      </c>
      <c r="O33" s="52">
        <v>2006</v>
      </c>
      <c r="P33" s="53">
        <v>4795</v>
      </c>
      <c r="Q33" s="53">
        <v>4795</v>
      </c>
    </row>
    <row r="34" spans="1:17" ht="18.75">
      <c r="A34" s="50">
        <v>2007</v>
      </c>
      <c r="B34" s="34">
        <v>135</v>
      </c>
      <c r="C34" s="37">
        <v>86</v>
      </c>
      <c r="D34" s="34">
        <v>47</v>
      </c>
      <c r="E34" s="37">
        <v>63</v>
      </c>
      <c r="F34" s="34">
        <v>20</v>
      </c>
      <c r="G34" s="37">
        <v>35</v>
      </c>
      <c r="H34" s="34">
        <v>50</v>
      </c>
      <c r="I34" s="37">
        <v>34</v>
      </c>
      <c r="J34" s="19">
        <v>9</v>
      </c>
      <c r="K34" s="19">
        <v>30</v>
      </c>
      <c r="M34">
        <f t="shared" ref="M34:M47" si="0">SUM(B34:K34)</f>
        <v>509</v>
      </c>
      <c r="N34" s="57">
        <f t="shared" ref="N34:N47" si="1">M34/P34</f>
        <v>0.1083209193445414</v>
      </c>
      <c r="O34" s="54">
        <v>2007</v>
      </c>
      <c r="P34" s="55">
        <v>4699</v>
      </c>
      <c r="Q34" s="55">
        <v>4699</v>
      </c>
    </row>
    <row r="35" spans="1:17" ht="18.75">
      <c r="A35" s="50">
        <v>2008</v>
      </c>
      <c r="B35" s="34">
        <v>153</v>
      </c>
      <c r="C35" s="37">
        <v>95</v>
      </c>
      <c r="D35" s="34">
        <v>42</v>
      </c>
      <c r="E35" s="37">
        <v>55</v>
      </c>
      <c r="F35" s="34">
        <v>22</v>
      </c>
      <c r="G35" s="37">
        <v>36</v>
      </c>
      <c r="H35" s="34">
        <v>56</v>
      </c>
      <c r="I35" s="37">
        <v>31</v>
      </c>
      <c r="J35" s="19">
        <v>12</v>
      </c>
      <c r="K35" s="19">
        <v>16</v>
      </c>
      <c r="M35">
        <f t="shared" si="0"/>
        <v>518</v>
      </c>
      <c r="N35" s="57">
        <f t="shared" si="1"/>
        <v>0.11735387403715451</v>
      </c>
      <c r="O35" s="52">
        <v>2008</v>
      </c>
      <c r="P35" s="53">
        <v>4414</v>
      </c>
      <c r="Q35" s="53">
        <v>4414</v>
      </c>
    </row>
    <row r="36" spans="1:17" ht="18.75">
      <c r="A36" s="50">
        <v>2009</v>
      </c>
      <c r="B36" s="34">
        <v>161</v>
      </c>
      <c r="C36" s="37">
        <v>77</v>
      </c>
      <c r="D36" s="34">
        <v>36</v>
      </c>
      <c r="E36" s="37">
        <v>36</v>
      </c>
      <c r="F36" s="34">
        <v>31</v>
      </c>
      <c r="G36" s="37">
        <v>28</v>
      </c>
      <c r="H36" s="34">
        <v>34</v>
      </c>
      <c r="I36" s="37">
        <v>31</v>
      </c>
      <c r="J36" s="19">
        <v>17</v>
      </c>
      <c r="K36" s="19">
        <v>23</v>
      </c>
      <c r="M36">
        <f t="shared" si="0"/>
        <v>474</v>
      </c>
      <c r="N36" s="57">
        <f t="shared" si="1"/>
        <v>0.11535653443660258</v>
      </c>
      <c r="O36" s="54">
        <v>2009</v>
      </c>
      <c r="P36" s="55">
        <v>4109</v>
      </c>
      <c r="Q36" s="55">
        <v>4109</v>
      </c>
    </row>
    <row r="37" spans="1:17" ht="18.75">
      <c r="A37" s="50">
        <v>2010</v>
      </c>
      <c r="B37" s="34">
        <v>147</v>
      </c>
      <c r="C37" s="37">
        <v>102</v>
      </c>
      <c r="D37" s="34">
        <v>43</v>
      </c>
      <c r="E37" s="37">
        <v>44</v>
      </c>
      <c r="F37" s="34">
        <v>29</v>
      </c>
      <c r="G37" s="37">
        <v>24</v>
      </c>
      <c r="H37" s="34">
        <v>32</v>
      </c>
      <c r="I37" s="37">
        <v>30</v>
      </c>
      <c r="J37" s="19">
        <v>10</v>
      </c>
      <c r="K37" s="19">
        <v>21</v>
      </c>
      <c r="M37">
        <f t="shared" si="0"/>
        <v>482</v>
      </c>
      <c r="N37" s="57">
        <f t="shared" si="1"/>
        <v>0.11204091120409113</v>
      </c>
      <c r="O37" s="52">
        <v>2010</v>
      </c>
      <c r="P37" s="53">
        <v>4302</v>
      </c>
      <c r="Q37" s="53">
        <v>4302</v>
      </c>
    </row>
    <row r="38" spans="1:17" ht="18.75">
      <c r="A38" s="51">
        <v>2011</v>
      </c>
      <c r="B38" s="35">
        <v>138</v>
      </c>
      <c r="C38" s="35">
        <v>89</v>
      </c>
      <c r="D38" s="35">
        <v>34</v>
      </c>
      <c r="E38" s="35">
        <v>50</v>
      </c>
      <c r="F38" s="35">
        <v>32</v>
      </c>
      <c r="G38" s="35">
        <v>26</v>
      </c>
      <c r="H38" s="35">
        <v>36</v>
      </c>
      <c r="I38" s="35">
        <v>30</v>
      </c>
      <c r="J38" s="19">
        <v>17</v>
      </c>
      <c r="K38" s="19">
        <v>17</v>
      </c>
      <c r="M38">
        <f t="shared" si="0"/>
        <v>469</v>
      </c>
      <c r="N38" s="57">
        <f t="shared" si="1"/>
        <v>0.10522773165806597</v>
      </c>
      <c r="O38" s="54">
        <v>2011</v>
      </c>
      <c r="P38" s="55">
        <v>4457</v>
      </c>
      <c r="Q38" s="55">
        <v>4457</v>
      </c>
    </row>
    <row r="39" spans="1:17" ht="18.75">
      <c r="A39" s="51">
        <v>2012</v>
      </c>
      <c r="B39" s="35">
        <v>132</v>
      </c>
      <c r="C39" s="35">
        <v>100</v>
      </c>
      <c r="D39" s="35">
        <v>38</v>
      </c>
      <c r="E39" s="35">
        <v>46</v>
      </c>
      <c r="F39" s="35">
        <v>39</v>
      </c>
      <c r="G39" s="35">
        <v>40</v>
      </c>
      <c r="H39" s="35">
        <v>47</v>
      </c>
      <c r="I39" s="35">
        <v>31</v>
      </c>
      <c r="J39" s="19">
        <v>11</v>
      </c>
      <c r="K39" s="19">
        <v>27</v>
      </c>
      <c r="M39">
        <f t="shared" si="0"/>
        <v>511</v>
      </c>
      <c r="N39" s="57">
        <f t="shared" si="1"/>
        <v>0.10606060606060606</v>
      </c>
      <c r="O39" s="52">
        <v>2012</v>
      </c>
      <c r="P39" s="53">
        <v>4818</v>
      </c>
      <c r="Q39" s="53">
        <v>4818</v>
      </c>
    </row>
    <row r="40" spans="1:17" ht="18.75">
      <c r="A40" s="51">
        <v>2013</v>
      </c>
      <c r="B40" s="35">
        <v>179</v>
      </c>
      <c r="C40" s="35">
        <v>87</v>
      </c>
      <c r="D40" s="35">
        <v>52</v>
      </c>
      <c r="E40" s="35">
        <v>43</v>
      </c>
      <c r="F40" s="35">
        <v>42</v>
      </c>
      <c r="G40" s="35">
        <v>38</v>
      </c>
      <c r="H40" s="35">
        <v>27</v>
      </c>
      <c r="I40" s="35">
        <v>36</v>
      </c>
      <c r="J40" s="19">
        <v>25</v>
      </c>
      <c r="K40" s="19">
        <v>33</v>
      </c>
      <c r="M40">
        <f t="shared" si="0"/>
        <v>562</v>
      </c>
      <c r="N40" s="57">
        <f t="shared" si="1"/>
        <v>0.11759782381251307</v>
      </c>
      <c r="O40" s="54">
        <v>2013</v>
      </c>
      <c r="P40" s="55">
        <v>4779</v>
      </c>
      <c r="Q40" s="55">
        <v>4779</v>
      </c>
    </row>
    <row r="41" spans="1:17" ht="18.75">
      <c r="A41" s="51">
        <v>2014</v>
      </c>
      <c r="B41" s="35">
        <v>126</v>
      </c>
      <c r="C41" s="35">
        <v>97</v>
      </c>
      <c r="D41" s="35">
        <v>67</v>
      </c>
      <c r="E41" s="35">
        <v>60</v>
      </c>
      <c r="F41" s="35">
        <v>53</v>
      </c>
      <c r="G41" s="35">
        <v>41</v>
      </c>
      <c r="H41" s="35">
        <v>35</v>
      </c>
      <c r="I41" s="35">
        <v>38</v>
      </c>
      <c r="J41" s="19">
        <v>20</v>
      </c>
      <c r="K41" s="19">
        <v>29</v>
      </c>
      <c r="M41">
        <f t="shared" si="0"/>
        <v>566</v>
      </c>
      <c r="N41" s="57">
        <f t="shared" si="1"/>
        <v>0.11527494908350305</v>
      </c>
      <c r="O41" s="52">
        <v>2014</v>
      </c>
      <c r="P41" s="53">
        <v>4910</v>
      </c>
      <c r="Q41" s="53">
        <v>4910</v>
      </c>
    </row>
    <row r="42" spans="1:17" ht="18.75">
      <c r="A42" s="51">
        <v>2015</v>
      </c>
      <c r="B42" s="35">
        <v>131</v>
      </c>
      <c r="C42" s="35">
        <v>92</v>
      </c>
      <c r="D42" s="35">
        <v>57</v>
      </c>
      <c r="E42" s="35">
        <v>62</v>
      </c>
      <c r="F42" s="35">
        <v>43</v>
      </c>
      <c r="G42" s="35">
        <v>56</v>
      </c>
      <c r="H42" s="35">
        <v>46</v>
      </c>
      <c r="I42" s="35">
        <v>26</v>
      </c>
      <c r="J42" s="19">
        <v>28</v>
      </c>
      <c r="K42" s="19">
        <v>36</v>
      </c>
      <c r="M42">
        <f t="shared" si="0"/>
        <v>577</v>
      </c>
      <c r="N42" s="57">
        <f t="shared" si="1"/>
        <v>0.10502366217692027</v>
      </c>
      <c r="O42" s="54">
        <v>2015</v>
      </c>
      <c r="P42" s="55">
        <v>5494</v>
      </c>
      <c r="Q42" s="55">
        <v>5494</v>
      </c>
    </row>
    <row r="43" spans="1:17" ht="18.75">
      <c r="A43" s="51">
        <v>2016</v>
      </c>
      <c r="B43" s="35">
        <v>137</v>
      </c>
      <c r="C43" s="35">
        <v>135</v>
      </c>
      <c r="D43" s="35">
        <v>88</v>
      </c>
      <c r="E43" s="35">
        <v>79</v>
      </c>
      <c r="F43" s="35">
        <v>64</v>
      </c>
      <c r="G43" s="35">
        <v>57</v>
      </c>
      <c r="H43" s="35">
        <v>40</v>
      </c>
      <c r="I43" s="35">
        <v>43</v>
      </c>
      <c r="J43" s="19">
        <v>28</v>
      </c>
      <c r="K43" s="19">
        <v>35</v>
      </c>
      <c r="M43">
        <f t="shared" si="0"/>
        <v>706</v>
      </c>
      <c r="N43" s="57">
        <f t="shared" si="1"/>
        <v>0.11611842105263158</v>
      </c>
      <c r="O43" s="52">
        <v>2016</v>
      </c>
      <c r="P43" s="53">
        <v>6080</v>
      </c>
      <c r="Q43" s="53">
        <v>6080</v>
      </c>
    </row>
    <row r="44" spans="1:17" ht="18.75">
      <c r="A44" s="51">
        <v>2017</v>
      </c>
      <c r="B44" s="35">
        <v>95</v>
      </c>
      <c r="C44" s="35">
        <v>128</v>
      </c>
      <c r="D44" s="35">
        <v>94</v>
      </c>
      <c r="E44" s="35">
        <v>73</v>
      </c>
      <c r="F44" s="35">
        <v>45</v>
      </c>
      <c r="G44" s="35">
        <v>52</v>
      </c>
      <c r="H44" s="35">
        <v>42</v>
      </c>
      <c r="I44" s="35">
        <v>37</v>
      </c>
      <c r="J44" s="19">
        <v>35</v>
      </c>
      <c r="K44" s="19">
        <v>38</v>
      </c>
      <c r="M44">
        <f t="shared" si="0"/>
        <v>639</v>
      </c>
      <c r="N44" s="57">
        <f t="shared" si="1"/>
        <v>0.10518518518518519</v>
      </c>
      <c r="O44" s="54">
        <v>2017</v>
      </c>
      <c r="P44" s="55">
        <v>6075</v>
      </c>
      <c r="Q44" s="55">
        <v>6075</v>
      </c>
    </row>
    <row r="45" spans="1:17" ht="18.75">
      <c r="A45" s="51">
        <v>2018</v>
      </c>
      <c r="B45" s="35">
        <v>113</v>
      </c>
      <c r="C45" s="35">
        <v>123</v>
      </c>
      <c r="D45" s="35">
        <v>108</v>
      </c>
      <c r="E45" s="35">
        <v>63</v>
      </c>
      <c r="F45" s="35">
        <v>46</v>
      </c>
      <c r="G45" s="35">
        <v>55</v>
      </c>
      <c r="H45" s="35">
        <v>47</v>
      </c>
      <c r="I45" s="35">
        <v>41</v>
      </c>
      <c r="J45" s="19">
        <v>30</v>
      </c>
      <c r="K45" s="19">
        <v>34</v>
      </c>
      <c r="M45">
        <f t="shared" si="0"/>
        <v>660</v>
      </c>
      <c r="N45" s="57">
        <f t="shared" si="1"/>
        <v>0.10354565422026984</v>
      </c>
      <c r="O45" s="52">
        <v>2018</v>
      </c>
      <c r="P45" s="53">
        <v>6374</v>
      </c>
      <c r="Q45" s="53">
        <v>6374</v>
      </c>
    </row>
    <row r="46" spans="1:17" ht="18.75">
      <c r="A46" s="51">
        <v>2019</v>
      </c>
      <c r="B46" s="35">
        <v>118</v>
      </c>
      <c r="C46" s="35">
        <v>133</v>
      </c>
      <c r="D46" s="35">
        <v>81</v>
      </c>
      <c r="E46" s="35">
        <v>81</v>
      </c>
      <c r="F46" s="35">
        <v>58</v>
      </c>
      <c r="G46" s="35">
        <v>59</v>
      </c>
      <c r="H46" s="35">
        <v>51</v>
      </c>
      <c r="I46" s="35">
        <v>28</v>
      </c>
      <c r="J46" s="19">
        <v>36</v>
      </c>
      <c r="K46" s="19">
        <v>41</v>
      </c>
      <c r="M46">
        <f t="shared" si="0"/>
        <v>686</v>
      </c>
      <c r="N46" s="57">
        <f t="shared" si="1"/>
        <v>0.109375</v>
      </c>
      <c r="O46" s="54">
        <v>2019</v>
      </c>
      <c r="P46" s="55">
        <v>6272</v>
      </c>
      <c r="Q46" s="55">
        <v>6272</v>
      </c>
    </row>
    <row r="47" spans="1:17" ht="18.75">
      <c r="A47" s="16">
        <v>2020</v>
      </c>
      <c r="B47" s="19">
        <v>91</v>
      </c>
      <c r="C47" s="19">
        <v>116</v>
      </c>
      <c r="D47" s="19">
        <v>73</v>
      </c>
      <c r="E47" s="19">
        <v>76</v>
      </c>
      <c r="F47" s="19">
        <v>59</v>
      </c>
      <c r="G47" s="19">
        <v>66</v>
      </c>
      <c r="H47" s="19">
        <v>54</v>
      </c>
      <c r="I47" s="19">
        <v>48</v>
      </c>
      <c r="J47" s="19">
        <v>63</v>
      </c>
      <c r="K47" s="19">
        <v>45</v>
      </c>
      <c r="M47">
        <f t="shared" si="0"/>
        <v>691</v>
      </c>
      <c r="N47" s="57">
        <f t="shared" si="1"/>
        <v>0.10604665438919583</v>
      </c>
      <c r="O47" s="52">
        <v>2020</v>
      </c>
      <c r="P47" s="53">
        <v>6516</v>
      </c>
      <c r="Q47" s="53">
        <v>6516</v>
      </c>
    </row>
  </sheetData>
  <hyperlinks>
    <hyperlink ref="P33" r:id="rId1" display="https://cdan.dot.gov/SASStoredProcess/guest" xr:uid="{D60B2280-3C02-4087-BFA2-809F5EA048C5}"/>
    <hyperlink ref="Q33" r:id="rId2" display="https://cdan.dot.gov/SASStoredProcess/guest" xr:uid="{AC487048-15E0-4D96-B5CD-65D6AAFC7B21}"/>
    <hyperlink ref="P34" r:id="rId3" display="https://cdan.dot.gov/SASStoredProcess/guest" xr:uid="{F6AFCBCD-0A63-40D4-9CC9-4846C296F491}"/>
    <hyperlink ref="Q34" r:id="rId4" display="https://cdan.dot.gov/SASStoredProcess/guest" xr:uid="{D756A517-6556-408B-BFB5-A8036A70AD0D}"/>
    <hyperlink ref="P35" r:id="rId5" display="https://cdan.dot.gov/SASStoredProcess/guest" xr:uid="{BC0D8A07-23BA-4967-A60F-6CC22512DD60}"/>
    <hyperlink ref="Q35" r:id="rId6" display="https://cdan.dot.gov/SASStoredProcess/guest" xr:uid="{5B272D68-0E70-4468-B6DF-D42C519ADA92}"/>
    <hyperlink ref="P36" r:id="rId7" display="https://cdan.dot.gov/SASStoredProcess/guest" xr:uid="{58FA0075-9253-4560-91F2-B69C724EAA03}"/>
    <hyperlink ref="Q36" r:id="rId8" display="https://cdan.dot.gov/SASStoredProcess/guest" xr:uid="{67954771-297B-4280-A7C4-99BEE900213E}"/>
    <hyperlink ref="P37" r:id="rId9" display="https://cdan.dot.gov/SASStoredProcess/guest" xr:uid="{1EBB1C01-5F85-4530-840A-E98520BC1ECA}"/>
    <hyperlink ref="Q37" r:id="rId10" display="https://cdan.dot.gov/SASStoredProcess/guest" xr:uid="{87E77569-7D96-4C40-98EF-1D196FFEDC06}"/>
    <hyperlink ref="P38" r:id="rId11" display="https://cdan.dot.gov/SASStoredProcess/guest" xr:uid="{F9F4FE3E-1E9E-458F-966C-963D7CFF4F7C}"/>
    <hyperlink ref="Q38" r:id="rId12" display="https://cdan.dot.gov/SASStoredProcess/guest" xr:uid="{CD60AA5A-F070-4420-A15A-76397D195365}"/>
    <hyperlink ref="P39" r:id="rId13" display="https://cdan.dot.gov/SASStoredProcess/guest" xr:uid="{77A883B4-799B-4774-8791-D84650D677F7}"/>
    <hyperlink ref="Q39" r:id="rId14" display="https://cdan.dot.gov/SASStoredProcess/guest" xr:uid="{2D609D76-E93D-45F1-8C63-389507F755DC}"/>
    <hyperlink ref="P40" r:id="rId15" display="https://cdan.dot.gov/SASStoredProcess/guest" xr:uid="{32D8C439-C409-411F-8924-4D8B8D4E530C}"/>
    <hyperlink ref="Q40" r:id="rId16" display="https://cdan.dot.gov/SASStoredProcess/guest" xr:uid="{3EC580D1-553E-4965-9E68-CC4A11EFC6D0}"/>
    <hyperlink ref="P41" r:id="rId17" display="https://cdan.dot.gov/SASStoredProcess/guest" xr:uid="{54963015-8BE5-4AC9-B1F4-CDFA39A3DB6C}"/>
    <hyperlink ref="Q41" r:id="rId18" display="https://cdan.dot.gov/SASStoredProcess/guest" xr:uid="{9798721F-DE32-40C0-8F27-B2347AE59D7B}"/>
    <hyperlink ref="P42" r:id="rId19" display="https://cdan.dot.gov/SASStoredProcess/guest" xr:uid="{24210950-EA79-48C0-8FCE-DE5F81E4C84E}"/>
    <hyperlink ref="Q42" r:id="rId20" display="https://cdan.dot.gov/SASStoredProcess/guest" xr:uid="{CFCACB11-C00B-4B1B-A020-2D14331D287E}"/>
    <hyperlink ref="P43" r:id="rId21" display="https://cdan.dot.gov/SASStoredProcess/guest" xr:uid="{EABE1A2C-D92A-4CEA-9780-CC3FCA6AB19C}"/>
    <hyperlink ref="Q43" r:id="rId22" display="https://cdan.dot.gov/SASStoredProcess/guest" xr:uid="{C15EC52D-9952-4E0D-9B3D-6870E9445DA8}"/>
    <hyperlink ref="P44" r:id="rId23" display="https://cdan.dot.gov/SASStoredProcess/guest" xr:uid="{0B8FFE5F-66D5-4ACE-9BD7-DFF0C25E17CE}"/>
    <hyperlink ref="Q44" r:id="rId24" display="https://cdan.dot.gov/SASStoredProcess/guest" xr:uid="{D992608D-7B04-4813-8450-D2BA914D73E1}"/>
    <hyperlink ref="P45" r:id="rId25" display="https://cdan.dot.gov/SASStoredProcess/guest" xr:uid="{F33A8894-A084-4312-975E-CC1FC279DC81}"/>
    <hyperlink ref="Q45" r:id="rId26" display="https://cdan.dot.gov/SASStoredProcess/guest" xr:uid="{F4E6476A-BCF2-4A3B-BC98-1393359E552E}"/>
    <hyperlink ref="P46" r:id="rId27" display="https://cdan.dot.gov/SASStoredProcess/guest" xr:uid="{30645CCF-B20E-414D-992E-48026867D166}"/>
    <hyperlink ref="Q46" r:id="rId28" display="https://cdan.dot.gov/SASStoredProcess/guest" xr:uid="{B9F4924E-DFB9-44CF-A111-9E3BA1F50755}"/>
    <hyperlink ref="P47" r:id="rId29" display="https://cdan.dot.gov/SASStoredProcess/guest" xr:uid="{1FD5A56E-723D-488B-BCD0-28D1B4B26892}"/>
    <hyperlink ref="Q47" r:id="rId30" display="https://cdan.dot.gov/SASStoredProcess/guest" xr:uid="{2B027749-23AB-4BBE-B1D3-87087E900B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Compiled</vt:lpstr>
      <vt:lpstr>PedFatals</vt:lpstr>
      <vt:lpstr>PerPedCommuter</vt:lpstr>
      <vt:lpstr>PedPerCapita</vt:lpstr>
      <vt:lpstr>PedPercent</vt:lpstr>
      <vt:lpstr>Top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2022-05-03T14:24:55Z</dcterms:created>
  <dcterms:modified xsi:type="dcterms:W3CDTF">2022-07-29T20:46:00Z</dcterms:modified>
</cp:coreProperties>
</file>