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I - Cities-Updated\"/>
    </mc:Choice>
  </mc:AlternateContent>
  <xr:revisionPtr revIDLastSave="0" documentId="13_ncr:1_{E1E1E389-B07C-4630-859F-B3483D94E56D}" xr6:coauthVersionLast="36" xr6:coauthVersionMax="36" xr10:uidLastSave="{00000000-0000-0000-0000-000000000000}"/>
  <bookViews>
    <workbookView xWindow="0" yWindow="0" windowWidth="28800" windowHeight="11610" activeTab="5" xr2:uid="{ABB20083-B7F0-4C35-AC13-C08690BAE5D3}"/>
  </bookViews>
  <sheets>
    <sheet name="Compiled" sheetId="1" r:id="rId1"/>
    <sheet name="CompiledBikeFatals" sheetId="3" r:id="rId2"/>
    <sheet name="BikeTotal" sheetId="4" r:id="rId3"/>
    <sheet name="BikeCommuters" sheetId="5" r:id="rId4"/>
    <sheet name="BikePerCapita" sheetId="6" r:id="rId5"/>
    <sheet name="Sheet7" sheetId="7" r:id="rId6"/>
    <sheet name="Top10" sheetId="2" r:id="rId7"/>
  </sheets>
  <definedNames>
    <definedName name="_xlnm._FilterDatabase" localSheetId="1" hidden="1">CompiledBikeFatals!$A$1:$S$94</definedName>
    <definedName name="_xlnm._FilterDatabase" localSheetId="5" hidden="1">Sheet7!$L$1:$O$96</definedName>
    <definedName name="_xlnm._FilterDatabase" localSheetId="6" hidden="1">'Top10'!$I$1:$T$22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7" l="1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P2" i="7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0" i="6"/>
  <c r="P59" i="6"/>
  <c r="P58" i="6"/>
  <c r="P57" i="6"/>
  <c r="P56" i="6"/>
  <c r="P55" i="6"/>
  <c r="P54" i="6"/>
  <c r="P53" i="6"/>
  <c r="P52" i="6"/>
  <c r="P51" i="6"/>
  <c r="P50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6" i="6"/>
  <c r="P25" i="6"/>
  <c r="P24" i="6"/>
  <c r="P23" i="6"/>
  <c r="P21" i="6"/>
  <c r="P20" i="6"/>
  <c r="P19" i="6"/>
  <c r="P18" i="6"/>
  <c r="P17" i="6"/>
  <c r="P15" i="6"/>
  <c r="P14" i="6"/>
  <c r="P13" i="6"/>
  <c r="P9" i="6"/>
  <c r="P8" i="6"/>
  <c r="P7" i="6"/>
  <c r="P6" i="6"/>
  <c r="P5" i="6"/>
  <c r="P4" i="6"/>
  <c r="P3" i="6"/>
  <c r="P2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N77" i="6"/>
  <c r="M77" i="6"/>
  <c r="N76" i="6"/>
  <c r="M76" i="6"/>
  <c r="N75" i="6"/>
  <c r="M75" i="6"/>
  <c r="N74" i="6"/>
  <c r="M74" i="6"/>
  <c r="N73" i="6"/>
  <c r="M73" i="6"/>
  <c r="N72" i="6"/>
  <c r="M72" i="6"/>
  <c r="N71" i="6"/>
  <c r="M71" i="6"/>
  <c r="N70" i="6"/>
  <c r="M70" i="6"/>
  <c r="N69" i="6"/>
  <c r="M69" i="6"/>
  <c r="N68" i="6"/>
  <c r="M68" i="6"/>
  <c r="N67" i="6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  <c r="N3" i="6"/>
  <c r="M3" i="6"/>
  <c r="N2" i="6"/>
  <c r="M2" i="6"/>
  <c r="P77" i="5"/>
  <c r="Q76" i="5"/>
  <c r="P76" i="5"/>
  <c r="Q75" i="5"/>
  <c r="P75" i="5"/>
  <c r="Q74" i="5"/>
  <c r="P74" i="5"/>
  <c r="Q73" i="5"/>
  <c r="P73" i="5"/>
  <c r="Q72" i="5"/>
  <c r="P72" i="5"/>
  <c r="Q71" i="5"/>
  <c r="P71" i="5"/>
  <c r="Q70" i="5"/>
  <c r="P70" i="5"/>
  <c r="Q69" i="5"/>
  <c r="P69" i="5"/>
  <c r="Q68" i="5"/>
  <c r="P68" i="5"/>
  <c r="Q67" i="5"/>
  <c r="P67" i="5"/>
  <c r="Q66" i="5"/>
  <c r="P66" i="5"/>
  <c r="Q65" i="5"/>
  <c r="P65" i="5"/>
  <c r="Q64" i="5"/>
  <c r="P64" i="5"/>
  <c r="Q63" i="5"/>
  <c r="P63" i="5"/>
  <c r="P62" i="5"/>
  <c r="P61" i="5"/>
  <c r="Q60" i="5"/>
  <c r="P60" i="5"/>
  <c r="Q59" i="5"/>
  <c r="P59" i="5"/>
  <c r="Q58" i="5"/>
  <c r="P58" i="5"/>
  <c r="Q57" i="5"/>
  <c r="P57" i="5"/>
  <c r="Q56" i="5"/>
  <c r="P56" i="5"/>
  <c r="Q55" i="5"/>
  <c r="P55" i="5"/>
  <c r="Q54" i="5"/>
  <c r="P54" i="5"/>
  <c r="Q53" i="5"/>
  <c r="P53" i="5"/>
  <c r="Q52" i="5"/>
  <c r="P52" i="5"/>
  <c r="Q51" i="5"/>
  <c r="P51" i="5"/>
  <c r="Q50" i="5"/>
  <c r="P50" i="5"/>
  <c r="P49" i="5"/>
  <c r="Q48" i="5"/>
  <c r="P48" i="5"/>
  <c r="Q47" i="5"/>
  <c r="P47" i="5"/>
  <c r="Q46" i="5"/>
  <c r="P46" i="5"/>
  <c r="Q45" i="5"/>
  <c r="P45" i="5"/>
  <c r="Q44" i="5"/>
  <c r="P44" i="5"/>
  <c r="Q43" i="5"/>
  <c r="P43" i="5"/>
  <c r="Q42" i="5"/>
  <c r="P42" i="5"/>
  <c r="Q41" i="5"/>
  <c r="P41" i="5"/>
  <c r="Q40" i="5"/>
  <c r="P40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Q32" i="5"/>
  <c r="P32" i="5"/>
  <c r="Q31" i="5"/>
  <c r="P31" i="5"/>
  <c r="Q30" i="5"/>
  <c r="P30" i="5"/>
  <c r="Q29" i="5"/>
  <c r="P29" i="5"/>
  <c r="Q28" i="5"/>
  <c r="P28" i="5"/>
  <c r="P27" i="5"/>
  <c r="Q26" i="5"/>
  <c r="P26" i="5"/>
  <c r="Q25" i="5"/>
  <c r="P25" i="5"/>
  <c r="Q24" i="5"/>
  <c r="P24" i="5"/>
  <c r="Q23" i="5"/>
  <c r="P23" i="5"/>
  <c r="P22" i="5"/>
  <c r="Q21" i="5"/>
  <c r="P21" i="5"/>
  <c r="Q20" i="5"/>
  <c r="P20" i="5"/>
  <c r="Q19" i="5"/>
  <c r="P19" i="5"/>
  <c r="Q18" i="5"/>
  <c r="P18" i="5"/>
  <c r="Q17" i="5"/>
  <c r="P17" i="5"/>
  <c r="P16" i="5"/>
  <c r="Q15" i="5"/>
  <c r="P15" i="5"/>
  <c r="Q14" i="5"/>
  <c r="P14" i="5"/>
  <c r="Q13" i="5"/>
  <c r="P13" i="5"/>
  <c r="P12" i="5"/>
  <c r="P11" i="5"/>
  <c r="P10" i="5"/>
  <c r="Q9" i="5"/>
  <c r="P9" i="5"/>
  <c r="Q8" i="5"/>
  <c r="P8" i="5"/>
  <c r="Q7" i="5"/>
  <c r="P7" i="5"/>
  <c r="Q6" i="5"/>
  <c r="P6" i="5"/>
  <c r="Q5" i="5"/>
  <c r="P5" i="5"/>
  <c r="Q4" i="5"/>
  <c r="P4" i="5"/>
  <c r="Q3" i="5"/>
  <c r="P3" i="5"/>
  <c r="Q2" i="5"/>
  <c r="P2" i="5"/>
  <c r="N34" i="5"/>
  <c r="O77" i="5"/>
  <c r="N77" i="5"/>
  <c r="O76" i="5"/>
  <c r="N76" i="5"/>
  <c r="O75" i="5"/>
  <c r="N75" i="5"/>
  <c r="O74" i="5"/>
  <c r="N74" i="5"/>
  <c r="O73" i="5"/>
  <c r="N73" i="5"/>
  <c r="O72" i="5"/>
  <c r="N72" i="5"/>
  <c r="O71" i="5"/>
  <c r="N71" i="5"/>
  <c r="O70" i="5"/>
  <c r="N70" i="5"/>
  <c r="O69" i="5"/>
  <c r="N69" i="5"/>
  <c r="O68" i="5"/>
  <c r="N68" i="5"/>
  <c r="O67" i="5"/>
  <c r="N67" i="5"/>
  <c r="O66" i="5"/>
  <c r="N66" i="5"/>
  <c r="O65" i="5"/>
  <c r="N65" i="5"/>
  <c r="O64" i="5"/>
  <c r="N64" i="5"/>
  <c r="O63" i="5"/>
  <c r="N6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3" i="5"/>
  <c r="N53" i="5"/>
  <c r="O52" i="5"/>
  <c r="N52" i="5"/>
  <c r="O51" i="5"/>
  <c r="N51" i="5"/>
  <c r="O50" i="5"/>
  <c r="N50" i="5"/>
  <c r="O49" i="5"/>
  <c r="N49" i="5"/>
  <c r="O48" i="5"/>
  <c r="N48" i="5"/>
  <c r="O47" i="5"/>
  <c r="N47" i="5"/>
  <c r="O46" i="5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O2" i="5"/>
  <c r="N2" i="5"/>
  <c r="T79" i="4"/>
  <c r="S79" i="4"/>
  <c r="U77" i="4"/>
  <c r="V76" i="4"/>
  <c r="U76" i="4"/>
  <c r="V75" i="4"/>
  <c r="U75" i="4"/>
  <c r="V74" i="4"/>
  <c r="U74" i="4"/>
  <c r="V73" i="4"/>
  <c r="U73" i="4"/>
  <c r="V72" i="4"/>
  <c r="U72" i="4"/>
  <c r="V71" i="4"/>
  <c r="U71" i="4"/>
  <c r="V70" i="4"/>
  <c r="U70" i="4"/>
  <c r="V69" i="4"/>
  <c r="U69" i="4"/>
  <c r="V68" i="4"/>
  <c r="U68" i="4"/>
  <c r="V67" i="4"/>
  <c r="U67" i="4"/>
  <c r="V66" i="4"/>
  <c r="U66" i="4"/>
  <c r="V65" i="4"/>
  <c r="U65" i="4"/>
  <c r="V64" i="4"/>
  <c r="U64" i="4"/>
  <c r="V63" i="4"/>
  <c r="U63" i="4"/>
  <c r="U62" i="4"/>
  <c r="U61" i="4"/>
  <c r="V60" i="4"/>
  <c r="U60" i="4"/>
  <c r="V59" i="4"/>
  <c r="U59" i="4"/>
  <c r="V58" i="4"/>
  <c r="U58" i="4"/>
  <c r="V57" i="4"/>
  <c r="U57" i="4"/>
  <c r="V56" i="4"/>
  <c r="U56" i="4"/>
  <c r="V55" i="4"/>
  <c r="U55" i="4"/>
  <c r="V54" i="4"/>
  <c r="U54" i="4"/>
  <c r="V53" i="4"/>
  <c r="U53" i="4"/>
  <c r="V52" i="4"/>
  <c r="U52" i="4"/>
  <c r="V51" i="4"/>
  <c r="U51" i="4"/>
  <c r="V50" i="4"/>
  <c r="U50" i="4"/>
  <c r="U49" i="4"/>
  <c r="V48" i="4"/>
  <c r="U48" i="4"/>
  <c r="V47" i="4"/>
  <c r="U47" i="4"/>
  <c r="V46" i="4"/>
  <c r="U46" i="4"/>
  <c r="V45" i="4"/>
  <c r="U45" i="4"/>
  <c r="V44" i="4"/>
  <c r="U44" i="4"/>
  <c r="V43" i="4"/>
  <c r="U43" i="4"/>
  <c r="V42" i="4"/>
  <c r="U42" i="4"/>
  <c r="V41" i="4"/>
  <c r="U41" i="4"/>
  <c r="V40" i="4"/>
  <c r="U40" i="4"/>
  <c r="V39" i="4"/>
  <c r="U39" i="4"/>
  <c r="V38" i="4"/>
  <c r="U38" i="4"/>
  <c r="V37" i="4"/>
  <c r="U37" i="4"/>
  <c r="V36" i="4"/>
  <c r="U36" i="4"/>
  <c r="V35" i="4"/>
  <c r="U35" i="4"/>
  <c r="V34" i="4"/>
  <c r="U34" i="4"/>
  <c r="V33" i="4"/>
  <c r="U33" i="4"/>
  <c r="V32" i="4"/>
  <c r="U32" i="4"/>
  <c r="V31" i="4"/>
  <c r="U31" i="4"/>
  <c r="V30" i="4"/>
  <c r="U30" i="4"/>
  <c r="V29" i="4"/>
  <c r="U29" i="4"/>
  <c r="V28" i="4"/>
  <c r="U28" i="4"/>
  <c r="U27" i="4"/>
  <c r="V26" i="4"/>
  <c r="U26" i="4"/>
  <c r="V25" i="4"/>
  <c r="U25" i="4"/>
  <c r="V24" i="4"/>
  <c r="U24" i="4"/>
  <c r="V23" i="4"/>
  <c r="U23" i="4"/>
  <c r="U22" i="4"/>
  <c r="V21" i="4"/>
  <c r="U21" i="4"/>
  <c r="V20" i="4"/>
  <c r="U20" i="4"/>
  <c r="V19" i="4"/>
  <c r="U19" i="4"/>
  <c r="V18" i="4"/>
  <c r="U18" i="4"/>
  <c r="V17" i="4"/>
  <c r="U17" i="4"/>
  <c r="U16" i="4"/>
  <c r="V15" i="4"/>
  <c r="U15" i="4"/>
  <c r="V14" i="4"/>
  <c r="U14" i="4"/>
  <c r="V13" i="4"/>
  <c r="U13" i="4"/>
  <c r="U12" i="4"/>
  <c r="U11" i="4"/>
  <c r="U10" i="4"/>
  <c r="V9" i="4"/>
  <c r="U9" i="4"/>
  <c r="V8" i="4"/>
  <c r="U8" i="4"/>
  <c r="V7" i="4"/>
  <c r="U7" i="4"/>
  <c r="V6" i="4"/>
  <c r="U6" i="4"/>
  <c r="V5" i="4"/>
  <c r="U5" i="4"/>
  <c r="V4" i="4"/>
  <c r="U4" i="4"/>
  <c r="V3" i="4"/>
  <c r="U3" i="4"/>
  <c r="V2" i="4"/>
  <c r="U2" i="4"/>
  <c r="O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0" i="4"/>
  <c r="N60" i="4"/>
  <c r="O59" i="4"/>
  <c r="N59" i="4"/>
  <c r="O58" i="4"/>
  <c r="N58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O26" i="4"/>
  <c r="N26" i="4"/>
  <c r="O25" i="4"/>
  <c r="N25" i="4"/>
  <c r="O24" i="4"/>
  <c r="N24" i="4"/>
  <c r="O23" i="4"/>
  <c r="N23" i="4"/>
  <c r="N22" i="4"/>
  <c r="O21" i="4"/>
  <c r="N21" i="4"/>
  <c r="O20" i="4"/>
  <c r="N20" i="4"/>
  <c r="O19" i="4"/>
  <c r="N19" i="4"/>
  <c r="O18" i="4"/>
  <c r="N18" i="4"/>
  <c r="O17" i="4"/>
  <c r="N17" i="4"/>
  <c r="O16" i="4"/>
  <c r="O15" i="4"/>
  <c r="N15" i="4"/>
  <c r="O14" i="4"/>
  <c r="N14" i="4"/>
  <c r="O13" i="4"/>
  <c r="N13" i="4"/>
  <c r="N12" i="4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O2" i="4"/>
  <c r="N2" i="4"/>
  <c r="L17" i="2"/>
  <c r="S78" i="1" l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</calcChain>
</file>

<file path=xl/sharedStrings.xml><?xml version="1.0" encoding="utf-8"?>
<sst xmlns="http://schemas.openxmlformats.org/spreadsheetml/2006/main" count="2264" uniqueCount="254">
  <si>
    <t>Pedestrian</t>
  </si>
  <si>
    <t>Bicyclist</t>
  </si>
  <si>
    <t>Total</t>
  </si>
  <si>
    <t>Community</t>
  </si>
  <si>
    <t>State</t>
  </si>
  <si>
    <t>Pedestrian Fatalities as a % of All Traffic Fatalities (Avg. 2016-20)</t>
  </si>
  <si>
    <t>Bicyclist Fatalities as a % of All Traffic Fatalities (Avg. 2016-20)</t>
  </si>
  <si>
    <t>Los Angeles</t>
  </si>
  <si>
    <t>CA</t>
  </si>
  <si>
    <t>New York City</t>
  </si>
  <si>
    <t>NY</t>
  </si>
  <si>
    <t>Houston</t>
  </si>
  <si>
    <t>TX</t>
  </si>
  <si>
    <t>Phoenix</t>
  </si>
  <si>
    <t>AZ</t>
  </si>
  <si>
    <t>Dallas</t>
  </si>
  <si>
    <t>Memphis</t>
  </si>
  <si>
    <t>TN </t>
  </si>
  <si>
    <t>San Antonio</t>
  </si>
  <si>
    <t>Chicago</t>
  </si>
  <si>
    <t>IL</t>
  </si>
  <si>
    <t>Philadelphia</t>
  </si>
  <si>
    <t>PA</t>
  </si>
  <si>
    <t>Jacksonville</t>
  </si>
  <si>
    <t>FL</t>
  </si>
  <si>
    <t xml:space="preserve">Detroit </t>
  </si>
  <si>
    <t>MI</t>
  </si>
  <si>
    <t>Indianapolis</t>
  </si>
  <si>
    <t>IN</t>
  </si>
  <si>
    <t>Tucson</t>
  </si>
  <si>
    <t>Nashville</t>
  </si>
  <si>
    <t>Fort Worth</t>
  </si>
  <si>
    <t>San Diego</t>
  </si>
  <si>
    <t>Austin</t>
  </si>
  <si>
    <t>Louisville</t>
  </si>
  <si>
    <t>KY</t>
  </si>
  <si>
    <t>Albuquerque</t>
  </si>
  <si>
    <t>NM</t>
  </si>
  <si>
    <t>Fresno</t>
  </si>
  <si>
    <t>Atlanta</t>
  </si>
  <si>
    <t>GA</t>
  </si>
  <si>
    <t>Oklahoma City</t>
  </si>
  <si>
    <t>OK</t>
  </si>
  <si>
    <t>Charlotte</t>
  </si>
  <si>
    <t>NC</t>
  </si>
  <si>
    <t>Sacramento</t>
  </si>
  <si>
    <t>San Jose</t>
  </si>
  <si>
    <t>Miami</t>
  </si>
  <si>
    <t>Little Rock</t>
  </si>
  <si>
    <t>AR</t>
  </si>
  <si>
    <t>Long Beach</t>
  </si>
  <si>
    <t>Columbus</t>
  </si>
  <si>
    <t>OH</t>
  </si>
  <si>
    <t>Portland</t>
  </si>
  <si>
    <t>OR</t>
  </si>
  <si>
    <t>Mesa</t>
  </si>
  <si>
    <t>Baltimore</t>
  </si>
  <si>
    <t>MD</t>
  </si>
  <si>
    <t>Kansas City</t>
  </si>
  <si>
    <t>MO</t>
  </si>
  <si>
    <t>Tulsa</t>
  </si>
  <si>
    <t>Oakland</t>
  </si>
  <si>
    <t>Denver</t>
  </si>
  <si>
    <t>CO</t>
  </si>
  <si>
    <t>Jackson</t>
  </si>
  <si>
    <t>MS</t>
  </si>
  <si>
    <t>Milwaukee</t>
  </si>
  <si>
    <t>WI  </t>
  </si>
  <si>
    <t>San Francisco</t>
  </si>
  <si>
    <t>Las Vegas</t>
  </si>
  <si>
    <t>NV</t>
  </si>
  <si>
    <t>El Paso</t>
  </si>
  <si>
    <t>Seattle</t>
  </si>
  <si>
    <t>WA </t>
  </si>
  <si>
    <t>Colorado Springs  </t>
  </si>
  <si>
    <t>Washington</t>
  </si>
  <si>
    <t>DC</t>
  </si>
  <si>
    <t>New Orleans</t>
  </si>
  <si>
    <t>LA</t>
  </si>
  <si>
    <t>Raleigh</t>
  </si>
  <si>
    <t>Cleveland</t>
  </si>
  <si>
    <t>Anchorage</t>
  </si>
  <si>
    <t>AK</t>
  </si>
  <si>
    <t>Charleston</t>
  </si>
  <si>
    <t>SC </t>
  </si>
  <si>
    <t>Montgomery</t>
  </si>
  <si>
    <t>AL</t>
  </si>
  <si>
    <t>Omaha</t>
  </si>
  <si>
    <t>NE</t>
  </si>
  <si>
    <t>Newark</t>
  </si>
  <si>
    <t>NJ</t>
  </si>
  <si>
    <t>Arlington</t>
  </si>
  <si>
    <t>Virginia Beach</t>
  </si>
  <si>
    <t>VA </t>
  </si>
  <si>
    <t>Des Moines</t>
  </si>
  <si>
    <t>IA</t>
  </si>
  <si>
    <t>Wichita</t>
  </si>
  <si>
    <t>KS</t>
  </si>
  <si>
    <t>Honolulu</t>
  </si>
  <si>
    <t>HI</t>
  </si>
  <si>
    <t>Boston</t>
  </si>
  <si>
    <t>MA</t>
  </si>
  <si>
    <t>Minneapolis</t>
  </si>
  <si>
    <t>MN</t>
  </si>
  <si>
    <t>Sioux Falls</t>
  </si>
  <si>
    <t>SD</t>
  </si>
  <si>
    <t>Salt Lake City</t>
  </si>
  <si>
    <t>UT </t>
  </si>
  <si>
    <t>Bridgeport</t>
  </si>
  <si>
    <t>CT</t>
  </si>
  <si>
    <t>Providence</t>
  </si>
  <si>
    <t>RI</t>
  </si>
  <si>
    <t>Boulder</t>
  </si>
  <si>
    <t>Missoula</t>
  </si>
  <si>
    <t>MT</t>
  </si>
  <si>
    <t>Madison</t>
  </si>
  <si>
    <t>WV</t>
  </si>
  <si>
    <t>Cheyenne</t>
  </si>
  <si>
    <t>WY</t>
  </si>
  <si>
    <t>Fort Collins</t>
  </si>
  <si>
    <t>Boise</t>
  </si>
  <si>
    <t>ID</t>
  </si>
  <si>
    <t>ME</t>
  </si>
  <si>
    <t>Fargo</t>
  </si>
  <si>
    <t>ND</t>
  </si>
  <si>
    <t>Manchester</t>
  </si>
  <si>
    <t>NH</t>
  </si>
  <si>
    <t>Burlington</t>
  </si>
  <si>
    <t>VT  </t>
  </si>
  <si>
    <t>Davis</t>
  </si>
  <si>
    <t>Wilmington</t>
  </si>
  <si>
    <t>DE</t>
  </si>
  <si>
    <t>Arlington, TX</t>
  </si>
  <si>
    <t xml:space="preserve">Cleveland </t>
  </si>
  <si>
    <t xml:space="preserve">Colorado Springs </t>
  </si>
  <si>
    <t xml:space="preserve">Columbus </t>
  </si>
  <si>
    <t>Detroit</t>
  </si>
  <si>
    <t xml:space="preserve">El Paso </t>
  </si>
  <si>
    <t xml:space="preserve">Fresno </t>
  </si>
  <si>
    <t xml:space="preserve">Houston </t>
  </si>
  <si>
    <t>Kansas City, MO</t>
  </si>
  <si>
    <t xml:space="preserve">Las Vegas </t>
  </si>
  <si>
    <t xml:space="preserve">Long Beach </t>
  </si>
  <si>
    <t xml:space="preserve">Los Angeles </t>
  </si>
  <si>
    <t xml:space="preserve">Memphis </t>
  </si>
  <si>
    <t xml:space="preserve">Miami </t>
  </si>
  <si>
    <t>Nashville (Metro Gov)</t>
  </si>
  <si>
    <t xml:space="preserve">New York </t>
  </si>
  <si>
    <t xml:space="preserve">Oakland </t>
  </si>
  <si>
    <t xml:space="preserve">Omaha </t>
  </si>
  <si>
    <t xml:space="preserve">Phoenix </t>
  </si>
  <si>
    <t>Portland, OR</t>
  </si>
  <si>
    <t xml:space="preserve">San Antonio </t>
  </si>
  <si>
    <t xml:space="preserve">San Diego </t>
  </si>
  <si>
    <t xml:space="preserve">San Francisco </t>
  </si>
  <si>
    <t xml:space="preserve">San Jose </t>
  </si>
  <si>
    <t xml:space="preserve">Seattle </t>
  </si>
  <si>
    <t xml:space="preserve">Tucson </t>
  </si>
  <si>
    <t xml:space="preserve">Virginia Beach </t>
  </si>
  <si>
    <t>Washington, DC</t>
  </si>
  <si>
    <t>Wichita, KS</t>
  </si>
  <si>
    <t>Urban Honolulu</t>
  </si>
  <si>
    <t>City</t>
  </si>
  <si>
    <t>city</t>
  </si>
  <si>
    <t>na</t>
  </si>
  <si>
    <t>Average (2011-2015)</t>
  </si>
  <si>
    <t>Average (2016-2020)</t>
  </si>
  <si>
    <t>Difference</t>
  </si>
  <si>
    <t>Percentage Change</t>
  </si>
  <si>
    <t>2020 B08006</t>
  </si>
  <si>
    <t>2015 B08006</t>
  </si>
  <si>
    <t>Estimate!!Total:!!Bicycle</t>
  </si>
  <si>
    <t>Estimate!!Total!!Bicycle</t>
  </si>
  <si>
    <t>Albuquerque city, New Mexico</t>
  </si>
  <si>
    <t>Anchorage municipality, Alaska</t>
  </si>
  <si>
    <t>Arlington city, Texas</t>
  </si>
  <si>
    <t>Atlanta city, Georgia</t>
  </si>
  <si>
    <t>Austin city, Texas</t>
  </si>
  <si>
    <t>Baltimore city, Maryland</t>
  </si>
  <si>
    <t>Boise City city, Idaho</t>
  </si>
  <si>
    <t>Boston city, Massachusetts</t>
  </si>
  <si>
    <t>Boulder city, Colorado</t>
  </si>
  <si>
    <t>Bridgeport city, Connecticut</t>
  </si>
  <si>
    <t>Burlington city, Vermont</t>
  </si>
  <si>
    <t>Charleston city, South Carolina</t>
  </si>
  <si>
    <t>Charleston city, West Virginia</t>
  </si>
  <si>
    <t>Charlotte city, North Carolina</t>
  </si>
  <si>
    <t>Cheyenne city, Wyoming</t>
  </si>
  <si>
    <t>Chicago city, Illinois</t>
  </si>
  <si>
    <t>Cleveland city, Ohio</t>
  </si>
  <si>
    <t>Colorado Springs city, Colorado</t>
  </si>
  <si>
    <t>Columbus city, Ohio</t>
  </si>
  <si>
    <t>Dallas city, Texas</t>
  </si>
  <si>
    <t>Davis city, California</t>
  </si>
  <si>
    <t>Denver city, Colorado</t>
  </si>
  <si>
    <t>Des Moines city, Iowa</t>
  </si>
  <si>
    <t>Detroit city, Michigan</t>
  </si>
  <si>
    <t>El Paso city, Texas</t>
  </si>
  <si>
    <t>Fargo city, North Dakota</t>
  </si>
  <si>
    <t>Fort Collins city, Colorado</t>
  </si>
  <si>
    <t>Fort Worth city, Texas</t>
  </si>
  <si>
    <t>Fresno city, California</t>
  </si>
  <si>
    <t>Urban Honolulu CDP, Hawaii</t>
  </si>
  <si>
    <t>Houston city, Texas</t>
  </si>
  <si>
    <t>Indianapolis city (balance), Indiana</t>
  </si>
  <si>
    <t>Jackson city, Mississippi</t>
  </si>
  <si>
    <t>Jacksonville city, Florida</t>
  </si>
  <si>
    <t>Kansas City city, Missouri</t>
  </si>
  <si>
    <t>Las Vegas city, Nevada</t>
  </si>
  <si>
    <t>Little Rock city, Arkansas</t>
  </si>
  <si>
    <t>Long Beach city, California</t>
  </si>
  <si>
    <t>Los Angeles city, California</t>
  </si>
  <si>
    <t>Louisville/Jefferson County metro government (balance), Kentucky</t>
  </si>
  <si>
    <t>Madison city, Wisconsin</t>
  </si>
  <si>
    <t>Manchester city, New Hampshire</t>
  </si>
  <si>
    <t>Memphis city, Tennessee</t>
  </si>
  <si>
    <t>Mesa city, Arizona</t>
  </si>
  <si>
    <t>Miami city, Florida</t>
  </si>
  <si>
    <t>Milwaukee city, Wisconsin</t>
  </si>
  <si>
    <t>Minneapolis city, Minnesota</t>
  </si>
  <si>
    <t>Missoula city, Montana</t>
  </si>
  <si>
    <t>Montgomery city, Alabama</t>
  </si>
  <si>
    <t>Nashville-Davidson metropolitan government (balance), Tennessee</t>
  </si>
  <si>
    <t>New Orleans city, Louisiana</t>
  </si>
  <si>
    <t>New York city, New York</t>
  </si>
  <si>
    <t>Newark city, New Jersey</t>
  </si>
  <si>
    <t>Oakland city, California</t>
  </si>
  <si>
    <t>Oklahoma City city, Oklahoma</t>
  </si>
  <si>
    <t>Omaha city, Nebraska</t>
  </si>
  <si>
    <t>Philadelphia city, Pennsylvania</t>
  </si>
  <si>
    <t>Phoenix city, Arizona</t>
  </si>
  <si>
    <t>Portland city, Maine</t>
  </si>
  <si>
    <t>Portland city, Oregon</t>
  </si>
  <si>
    <t>Providence city, Rhode Island</t>
  </si>
  <si>
    <t>Raleigh city, North Carolina</t>
  </si>
  <si>
    <t>Sacramento city, California</t>
  </si>
  <si>
    <t>Salt Lake City city, Utah</t>
  </si>
  <si>
    <t>San Antonio city, Texas</t>
  </si>
  <si>
    <t>San Diego city, California</t>
  </si>
  <si>
    <t>San Francisco city, California</t>
  </si>
  <si>
    <t>San Jose city, California</t>
  </si>
  <si>
    <t>Seattle city, Washington</t>
  </si>
  <si>
    <t>Sioux Falls city, South Dakota</t>
  </si>
  <si>
    <t>Tucson city, Arizona</t>
  </si>
  <si>
    <t>Tulsa city, Oklahoma</t>
  </si>
  <si>
    <t>Virginia Beach city, Virginia</t>
  </si>
  <si>
    <t>Washington city, District of Columbia</t>
  </si>
  <si>
    <t>Wichita city, Kansas</t>
  </si>
  <si>
    <t>Wilmington city, Delaware</t>
  </si>
  <si>
    <t>DP05 2020</t>
  </si>
  <si>
    <t>DP05 2015</t>
  </si>
  <si>
    <t>Estimate!! Total population</t>
  </si>
  <si>
    <t>Average Number of All Traffic Deaths</t>
  </si>
  <si>
    <t>Average Number of Bicyclist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</si>
</sst>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 style="medium">
        <color rgb="FFC1C1C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 applyFill="0" applyProtection="0"/>
    <xf numFmtId="0" fontId="11" fillId="0" borderId="0" applyFill="0" applyProtection="0"/>
  </cellStyleXfs>
  <cellXfs count="6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center" wrapText="1"/>
    </xf>
    <xf numFmtId="0" fontId="8" fillId="0" borderId="3" xfId="2" applyFont="1" applyFill="1" applyBorder="1" applyAlignment="1">
      <alignment wrapText="1"/>
    </xf>
    <xf numFmtId="0" fontId="9" fillId="0" borderId="3" xfId="3" applyFont="1" applyBorder="1" applyAlignment="1">
      <alignment wrapText="1"/>
    </xf>
    <xf numFmtId="0" fontId="10" fillId="2" borderId="0" xfId="0" applyFont="1" applyFill="1" applyAlignment="1">
      <alignment vertical="top" wrapText="1"/>
    </xf>
    <xf numFmtId="9" fontId="0" fillId="0" borderId="0" xfId="1" applyFont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2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3" xfId="4" applyFont="1" applyFill="1" applyBorder="1" applyAlignment="1" applyProtection="1">
      <alignment horizontal="left" vertical="top" wrapText="1"/>
    </xf>
    <xf numFmtId="0" fontId="8" fillId="0" borderId="3" xfId="5" applyFont="1" applyFill="1" applyBorder="1" applyAlignment="1">
      <alignment wrapText="1"/>
    </xf>
    <xf numFmtId="3" fontId="8" fillId="0" borderId="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8" fillId="3" borderId="3" xfId="4" applyFont="1" applyFill="1" applyBorder="1" applyAlignment="1" applyProtection="1">
      <alignment horizontal="left" vertical="top" wrapText="1"/>
    </xf>
    <xf numFmtId="0" fontId="8" fillId="3" borderId="3" xfId="0" applyFont="1" applyFill="1" applyBorder="1" applyAlignment="1">
      <alignment wrapText="1"/>
    </xf>
    <xf numFmtId="0" fontId="10" fillId="4" borderId="0" xfId="0" applyFont="1" applyFill="1" applyAlignment="1">
      <alignment vertical="top" wrapText="1"/>
    </xf>
    <xf numFmtId="0" fontId="12" fillId="0" borderId="0" xfId="0" applyFont="1" applyAlignment="1">
      <alignment wrapText="1"/>
    </xf>
    <xf numFmtId="3" fontId="13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top" wrapText="1"/>
    </xf>
    <xf numFmtId="3" fontId="13" fillId="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>
      <alignment wrapText="1"/>
    </xf>
    <xf numFmtId="0" fontId="2" fillId="0" borderId="0" xfId="0" applyFont="1" applyFill="1"/>
    <xf numFmtId="3" fontId="4" fillId="0" borderId="3" xfId="0" quotePrefix="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wrapText="1"/>
    </xf>
    <xf numFmtId="0" fontId="15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1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wrapText="1"/>
    </xf>
    <xf numFmtId="3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5" borderId="3" xfId="2" applyFont="1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3" fontId="8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>
      <alignment wrapText="1"/>
    </xf>
    <xf numFmtId="0" fontId="8" fillId="5" borderId="3" xfId="4" applyFont="1" applyFill="1" applyBorder="1" applyAlignment="1" applyProtection="1">
      <alignment horizontal="left" vertical="top" wrapText="1"/>
    </xf>
    <xf numFmtId="3" fontId="8" fillId="5" borderId="3" xfId="0" quotePrefix="1" applyNumberFormat="1" applyFont="1" applyFill="1" applyBorder="1" applyAlignment="1" applyProtection="1">
      <alignment horizontal="left" vertical="center" wrapText="1"/>
      <protection locked="0"/>
    </xf>
    <xf numFmtId="167" fontId="0" fillId="0" borderId="0" xfId="0" applyNumberFormat="1"/>
    <xf numFmtId="9" fontId="0" fillId="0" borderId="0" xfId="1" applyFont="1"/>
    <xf numFmtId="0" fontId="2" fillId="0" borderId="0" xfId="0" applyFont="1" applyFill="1" applyAlignment="1"/>
  </cellXfs>
  <cellStyles count="6">
    <cellStyle name="Normal" xfId="0" builtinId="0"/>
    <cellStyle name="Normal 2 2" xfId="4" xr:uid="{75263EA6-D3F3-46AA-B2CF-42977FD4B241}"/>
    <cellStyle name="Normal 2 3" xfId="2" xr:uid="{91642523-6352-42C1-8930-16C28B907583}"/>
    <cellStyle name="Normal 2 3 3" xfId="5" xr:uid="{0D841AAC-C993-4C8C-87AC-9B5AABF841B4}"/>
    <cellStyle name="Normal 5 4" xfId="3" xr:uid="{650E95AB-97CE-4450-BC70-534FE061E905}"/>
    <cellStyle name="Percent" xfId="1" builtinId="5"/>
  </cellStyles>
  <dxfs count="5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BA97-B1D9-4E27-A460-5B158CDE9228}">
  <dimension ref="A1:S78"/>
  <sheetViews>
    <sheetView topLeftCell="A43" workbookViewId="0">
      <selection activeCell="L69" sqref="H64:L69"/>
    </sheetView>
  </sheetViews>
  <sheetFormatPr defaultRowHeight="15" x14ac:dyDescent="0.25"/>
  <cols>
    <col min="1" max="1" width="16.7109375" style="1" customWidth="1"/>
    <col min="2" max="2" width="9.140625" style="2"/>
    <col min="3" max="17" width="10.7109375" customWidth="1"/>
    <col min="18" max="19" width="27.42578125" style="9" customWidth="1"/>
  </cols>
  <sheetData>
    <row r="1" spans="1:19" x14ac:dyDescent="0.25">
      <c r="C1" s="3" t="s">
        <v>0</v>
      </c>
      <c r="D1" s="4"/>
      <c r="E1" s="4"/>
      <c r="F1" s="4"/>
      <c r="G1" s="4"/>
      <c r="H1" s="5" t="s">
        <v>1</v>
      </c>
      <c r="I1" s="5"/>
      <c r="J1" s="5"/>
      <c r="K1" s="5"/>
      <c r="L1" s="6"/>
      <c r="M1" s="7"/>
      <c r="N1" s="7"/>
      <c r="O1" s="7" t="s">
        <v>2</v>
      </c>
      <c r="P1" s="8"/>
      <c r="Q1" s="8"/>
    </row>
    <row r="2" spans="1:19" ht="25.5" x14ac:dyDescent="0.25">
      <c r="A2" s="10" t="s">
        <v>3</v>
      </c>
      <c r="B2" s="11" t="s">
        <v>4</v>
      </c>
      <c r="C2" s="12">
        <v>2016</v>
      </c>
      <c r="D2" s="12">
        <v>2017</v>
      </c>
      <c r="E2" s="12">
        <v>2018</v>
      </c>
      <c r="F2" s="12">
        <v>2019</v>
      </c>
      <c r="G2" s="12">
        <v>2020</v>
      </c>
      <c r="H2" s="12">
        <v>2016</v>
      </c>
      <c r="I2" s="12">
        <v>2017</v>
      </c>
      <c r="J2" s="12">
        <v>2018</v>
      </c>
      <c r="K2" s="12">
        <v>2019</v>
      </c>
      <c r="L2" s="12">
        <v>2020</v>
      </c>
      <c r="M2" s="12">
        <v>2016</v>
      </c>
      <c r="N2" s="12">
        <v>2017</v>
      </c>
      <c r="O2" s="12">
        <v>2018</v>
      </c>
      <c r="P2" s="12">
        <v>2019</v>
      </c>
      <c r="Q2" s="12">
        <v>2020</v>
      </c>
      <c r="R2" s="13" t="s">
        <v>5</v>
      </c>
      <c r="S2" s="13" t="s">
        <v>6</v>
      </c>
    </row>
    <row r="3" spans="1:19" x14ac:dyDescent="0.25">
      <c r="A3" s="14" t="s">
        <v>7</v>
      </c>
      <c r="B3" s="15" t="s">
        <v>8</v>
      </c>
      <c r="C3" s="16">
        <v>135</v>
      </c>
      <c r="D3" s="16">
        <v>128</v>
      </c>
      <c r="E3" s="16">
        <v>123</v>
      </c>
      <c r="F3" s="16">
        <v>140</v>
      </c>
      <c r="G3" s="16">
        <v>116</v>
      </c>
      <c r="H3" s="16">
        <v>20</v>
      </c>
      <c r="I3" s="16">
        <v>17</v>
      </c>
      <c r="J3" s="16">
        <v>21</v>
      </c>
      <c r="K3" s="16">
        <v>15</v>
      </c>
      <c r="L3" s="16">
        <v>12</v>
      </c>
      <c r="M3" s="16">
        <v>329</v>
      </c>
      <c r="N3" s="16">
        <v>294</v>
      </c>
      <c r="O3" s="16">
        <v>285</v>
      </c>
      <c r="P3" s="16">
        <v>277</v>
      </c>
      <c r="Q3" s="16">
        <v>282</v>
      </c>
      <c r="R3" s="17">
        <f>SUM(C3:G3)/SUM(M3:Q3)</f>
        <v>0.43762781186094069</v>
      </c>
      <c r="S3" s="17">
        <f>SUM(H3:L3)/SUM(M3:Q3)</f>
        <v>5.7941376959781868E-2</v>
      </c>
    </row>
    <row r="4" spans="1:19" x14ac:dyDescent="0.25">
      <c r="A4" s="14" t="s">
        <v>9</v>
      </c>
      <c r="B4" s="18" t="s">
        <v>10</v>
      </c>
      <c r="C4" s="16">
        <v>137</v>
      </c>
      <c r="D4" s="16">
        <v>95</v>
      </c>
      <c r="E4" s="16">
        <v>113</v>
      </c>
      <c r="F4" s="16">
        <v>118</v>
      </c>
      <c r="G4" s="16">
        <v>91</v>
      </c>
      <c r="H4" s="16">
        <v>19</v>
      </c>
      <c r="I4" s="16">
        <v>22</v>
      </c>
      <c r="J4" s="16">
        <v>9</v>
      </c>
      <c r="K4" s="16">
        <v>24</v>
      </c>
      <c r="L4" s="16">
        <v>17</v>
      </c>
      <c r="M4" s="16">
        <v>230</v>
      </c>
      <c r="N4" s="16">
        <v>207</v>
      </c>
      <c r="O4" s="16">
        <v>197</v>
      </c>
      <c r="P4" s="16">
        <v>214</v>
      </c>
      <c r="Q4" s="16">
        <v>236</v>
      </c>
      <c r="R4" s="17">
        <f>SUM(C4:G4)/SUM(M4:Q4)</f>
        <v>0.51107011070110697</v>
      </c>
      <c r="S4" s="17">
        <f>SUM(H4:L4)/SUM(M4:Q4)</f>
        <v>8.3948339483394835E-2</v>
      </c>
    </row>
    <row r="5" spans="1:19" x14ac:dyDescent="0.25">
      <c r="A5" s="14" t="s">
        <v>11</v>
      </c>
      <c r="B5" s="15" t="s">
        <v>12</v>
      </c>
      <c r="C5" s="16">
        <v>79</v>
      </c>
      <c r="D5" s="16">
        <v>73</v>
      </c>
      <c r="E5" s="16">
        <v>63</v>
      </c>
      <c r="F5" s="16">
        <v>81</v>
      </c>
      <c r="G5" s="16">
        <v>76</v>
      </c>
      <c r="H5" s="16">
        <v>7</v>
      </c>
      <c r="I5" s="16">
        <v>6</v>
      </c>
      <c r="J5" s="16">
        <v>8</v>
      </c>
      <c r="K5" s="16">
        <v>16</v>
      </c>
      <c r="L5" s="16">
        <v>10</v>
      </c>
      <c r="M5" s="16">
        <v>248</v>
      </c>
      <c r="N5" s="16">
        <v>246</v>
      </c>
      <c r="O5" s="16">
        <v>203</v>
      </c>
      <c r="P5" s="16">
        <v>256</v>
      </c>
      <c r="Q5" s="16">
        <v>266</v>
      </c>
      <c r="R5" s="17">
        <f>SUM(C5:G5)/SUM(M5:Q5)</f>
        <v>0.30516817063166529</v>
      </c>
      <c r="S5" s="17">
        <f>SUM(H5:L5)/SUM(M5:Q5)</f>
        <v>3.8556193601312551E-2</v>
      </c>
    </row>
    <row r="6" spans="1:19" x14ac:dyDescent="0.25">
      <c r="A6" s="19" t="s">
        <v>13</v>
      </c>
      <c r="B6" s="18" t="s">
        <v>14</v>
      </c>
      <c r="C6" s="16">
        <v>88</v>
      </c>
      <c r="D6" s="16">
        <v>94</v>
      </c>
      <c r="E6" s="16">
        <v>108</v>
      </c>
      <c r="F6" s="16">
        <v>80</v>
      </c>
      <c r="G6" s="16">
        <v>73</v>
      </c>
      <c r="H6" s="16">
        <v>8</v>
      </c>
      <c r="I6" s="16">
        <v>13</v>
      </c>
      <c r="J6" s="16">
        <v>3</v>
      </c>
      <c r="K6" s="16">
        <v>7</v>
      </c>
      <c r="L6" s="16">
        <v>5</v>
      </c>
      <c r="M6" s="16">
        <v>221</v>
      </c>
      <c r="N6" s="16">
        <v>243</v>
      </c>
      <c r="O6" s="16">
        <v>243</v>
      </c>
      <c r="P6" s="16">
        <v>200</v>
      </c>
      <c r="Q6" s="16">
        <v>224</v>
      </c>
      <c r="R6" s="17">
        <f>SUM(C6:G6)/SUM(M6:Q6)</f>
        <v>0.39168877099911581</v>
      </c>
      <c r="S6" s="17">
        <f>SUM(H6:L6)/SUM(M6:Q6)</f>
        <v>3.1830238726790451E-2</v>
      </c>
    </row>
    <row r="7" spans="1:19" x14ac:dyDescent="0.25">
      <c r="A7" s="20" t="s">
        <v>15</v>
      </c>
      <c r="B7" s="15" t="s">
        <v>12</v>
      </c>
      <c r="C7" s="16">
        <v>57</v>
      </c>
      <c r="D7" s="16">
        <v>52</v>
      </c>
      <c r="E7" s="16">
        <v>55</v>
      </c>
      <c r="F7" s="16">
        <v>59</v>
      </c>
      <c r="G7" s="16">
        <v>66</v>
      </c>
      <c r="H7" s="16">
        <v>0</v>
      </c>
      <c r="I7" s="16">
        <v>1</v>
      </c>
      <c r="J7" s="16">
        <v>6</v>
      </c>
      <c r="K7" s="16">
        <v>3</v>
      </c>
      <c r="L7" s="16">
        <v>3</v>
      </c>
      <c r="M7" s="16">
        <v>190</v>
      </c>
      <c r="N7" s="16">
        <v>194</v>
      </c>
      <c r="O7" s="16">
        <v>199</v>
      </c>
      <c r="P7" s="16">
        <v>182</v>
      </c>
      <c r="Q7" s="16">
        <v>222</v>
      </c>
      <c r="R7" s="17">
        <f>SUM(C7:G7)/SUM(M7:Q7)</f>
        <v>0.29280648429584599</v>
      </c>
      <c r="S7" s="17">
        <f>SUM(H7:L7)/SUM(M7:Q7)</f>
        <v>1.3171225937183385E-2</v>
      </c>
    </row>
    <row r="8" spans="1:19" x14ac:dyDescent="0.25">
      <c r="A8" s="14" t="s">
        <v>16</v>
      </c>
      <c r="B8" s="18" t="s">
        <v>17</v>
      </c>
      <c r="C8" s="16">
        <v>28</v>
      </c>
      <c r="D8" s="16">
        <v>35</v>
      </c>
      <c r="E8" s="16">
        <v>30</v>
      </c>
      <c r="F8" s="16">
        <v>36</v>
      </c>
      <c r="G8" s="16">
        <v>63</v>
      </c>
      <c r="H8" s="16">
        <v>2</v>
      </c>
      <c r="I8" s="16">
        <v>2</v>
      </c>
      <c r="J8" s="16">
        <v>2</v>
      </c>
      <c r="K8" s="16">
        <v>0</v>
      </c>
      <c r="L8" s="16">
        <v>4</v>
      </c>
      <c r="M8" s="16">
        <v>119</v>
      </c>
      <c r="N8" s="16">
        <v>97</v>
      </c>
      <c r="O8" s="16">
        <v>117</v>
      </c>
      <c r="P8" s="16">
        <v>131</v>
      </c>
      <c r="Q8" s="16">
        <v>223</v>
      </c>
      <c r="R8" s="17">
        <f>SUM(C8:G8)/SUM(M8:Q8)</f>
        <v>0.27947598253275108</v>
      </c>
      <c r="S8" s="17">
        <f>SUM(H8:L8)/SUM(M8:Q8)</f>
        <v>1.4556040756914119E-2</v>
      </c>
    </row>
    <row r="9" spans="1:19" x14ac:dyDescent="0.25">
      <c r="A9" s="14" t="s">
        <v>18</v>
      </c>
      <c r="B9" s="15" t="s">
        <v>12</v>
      </c>
      <c r="C9" s="16">
        <v>64</v>
      </c>
      <c r="D9" s="16">
        <v>45</v>
      </c>
      <c r="E9" s="16">
        <v>46</v>
      </c>
      <c r="F9" s="16">
        <v>59</v>
      </c>
      <c r="G9" s="16">
        <v>59</v>
      </c>
      <c r="H9" s="16">
        <v>5</v>
      </c>
      <c r="I9" s="16">
        <v>3</v>
      </c>
      <c r="J9" s="16">
        <v>4</v>
      </c>
      <c r="K9" s="16">
        <v>5</v>
      </c>
      <c r="L9" s="16">
        <v>1</v>
      </c>
      <c r="M9" s="16">
        <v>198</v>
      </c>
      <c r="N9" s="16">
        <v>146</v>
      </c>
      <c r="O9" s="16">
        <v>148</v>
      </c>
      <c r="P9" s="16">
        <v>152</v>
      </c>
      <c r="Q9" s="16">
        <v>157</v>
      </c>
      <c r="R9" s="17">
        <f>SUM(C9:G9)/SUM(M9:Q9)</f>
        <v>0.34082397003745318</v>
      </c>
      <c r="S9" s="17">
        <f>SUM(H9:L9)/SUM(M9:Q9)</f>
        <v>2.247191011235955E-2</v>
      </c>
    </row>
    <row r="10" spans="1:19" x14ac:dyDescent="0.25">
      <c r="A10" s="14" t="s">
        <v>19</v>
      </c>
      <c r="B10" s="18" t="s">
        <v>20</v>
      </c>
      <c r="C10" s="16">
        <v>40</v>
      </c>
      <c r="D10" s="16">
        <v>42</v>
      </c>
      <c r="E10" s="16">
        <v>47</v>
      </c>
      <c r="F10" s="16">
        <v>51</v>
      </c>
      <c r="G10" s="16">
        <v>54</v>
      </c>
      <c r="H10" s="16">
        <v>5</v>
      </c>
      <c r="I10" s="16">
        <v>6</v>
      </c>
      <c r="J10" s="16">
        <v>6</v>
      </c>
      <c r="K10" s="16">
        <v>5</v>
      </c>
      <c r="L10" s="16">
        <v>8</v>
      </c>
      <c r="M10" s="16">
        <v>121</v>
      </c>
      <c r="N10" s="16">
        <v>148</v>
      </c>
      <c r="O10" s="16">
        <v>134</v>
      </c>
      <c r="P10" s="16">
        <v>141</v>
      </c>
      <c r="Q10" s="16">
        <v>190</v>
      </c>
      <c r="R10" s="17">
        <f>SUM(C10:G10)/SUM(M10:Q10)</f>
        <v>0.31880108991825612</v>
      </c>
      <c r="S10" s="17">
        <f>SUM(H10:L10)/SUM(M10:Q10)</f>
        <v>4.0871934604904632E-2</v>
      </c>
    </row>
    <row r="11" spans="1:19" x14ac:dyDescent="0.25">
      <c r="A11" s="14" t="s">
        <v>21</v>
      </c>
      <c r="B11" s="21" t="s">
        <v>22</v>
      </c>
      <c r="C11" s="16">
        <v>43</v>
      </c>
      <c r="D11" s="16">
        <v>37</v>
      </c>
      <c r="E11" s="16">
        <v>41</v>
      </c>
      <c r="F11" s="16">
        <v>28</v>
      </c>
      <c r="G11" s="16">
        <v>48</v>
      </c>
      <c r="H11" s="16">
        <v>3</v>
      </c>
      <c r="I11" s="16">
        <v>2</v>
      </c>
      <c r="J11" s="16">
        <v>4</v>
      </c>
      <c r="K11" s="16">
        <v>2</v>
      </c>
      <c r="L11" s="16">
        <v>5</v>
      </c>
      <c r="M11" s="16">
        <v>101</v>
      </c>
      <c r="N11" s="16">
        <v>94</v>
      </c>
      <c r="O11" s="16">
        <v>102</v>
      </c>
      <c r="P11" s="16">
        <v>90</v>
      </c>
      <c r="Q11" s="16">
        <v>166</v>
      </c>
      <c r="R11" s="17">
        <f>SUM(C11:G11)/SUM(M11:Q11)</f>
        <v>0.3562386980108499</v>
      </c>
      <c r="S11" s="17">
        <f>SUM(H11:L11)/SUM(M11:Q11)</f>
        <v>2.8933092224231464E-2</v>
      </c>
    </row>
    <row r="12" spans="1:19" x14ac:dyDescent="0.25">
      <c r="A12" s="14" t="s">
        <v>23</v>
      </c>
      <c r="B12" s="22" t="s">
        <v>24</v>
      </c>
      <c r="C12" s="16">
        <v>35</v>
      </c>
      <c r="D12" s="16">
        <v>38</v>
      </c>
      <c r="E12" s="16">
        <v>34</v>
      </c>
      <c r="F12" s="16">
        <v>41</v>
      </c>
      <c r="G12" s="16">
        <v>45</v>
      </c>
      <c r="H12" s="16">
        <v>7</v>
      </c>
      <c r="I12" s="16">
        <v>4</v>
      </c>
      <c r="J12" s="16">
        <v>8</v>
      </c>
      <c r="K12" s="16">
        <v>9</v>
      </c>
      <c r="L12" s="16">
        <v>10</v>
      </c>
      <c r="M12" s="16">
        <v>149</v>
      </c>
      <c r="N12" s="16">
        <v>145</v>
      </c>
      <c r="O12" s="16">
        <v>136</v>
      </c>
      <c r="P12" s="16">
        <v>149</v>
      </c>
      <c r="Q12" s="16">
        <v>178</v>
      </c>
      <c r="R12" s="17">
        <f>SUM(C12:G12)/SUM(M12:Q12)</f>
        <v>0.25495376486129456</v>
      </c>
      <c r="S12" s="17">
        <f>SUM(H12:L12)/SUM(M12:Q12)</f>
        <v>5.0198150594451783E-2</v>
      </c>
    </row>
    <row r="13" spans="1:19" x14ac:dyDescent="0.25">
      <c r="A13" s="14" t="s">
        <v>25</v>
      </c>
      <c r="B13" s="18" t="s">
        <v>26</v>
      </c>
      <c r="C13" s="16">
        <v>30</v>
      </c>
      <c r="D13" s="16">
        <v>28</v>
      </c>
      <c r="E13" s="16">
        <v>34</v>
      </c>
      <c r="F13" s="16">
        <v>28</v>
      </c>
      <c r="G13" s="16">
        <v>41</v>
      </c>
      <c r="H13" s="16">
        <v>4</v>
      </c>
      <c r="I13" s="16">
        <v>0</v>
      </c>
      <c r="J13" s="16">
        <v>2</v>
      </c>
      <c r="K13" s="16">
        <v>2</v>
      </c>
      <c r="L13" s="16">
        <v>8</v>
      </c>
      <c r="M13" s="16">
        <v>119</v>
      </c>
      <c r="N13" s="16">
        <v>103</v>
      </c>
      <c r="O13" s="16">
        <v>107</v>
      </c>
      <c r="P13" s="16">
        <v>115</v>
      </c>
      <c r="Q13" s="16">
        <v>191</v>
      </c>
      <c r="R13" s="17">
        <f>SUM(C13:G13)/SUM(M13:Q13)</f>
        <v>0.25354330708661416</v>
      </c>
      <c r="S13" s="17">
        <f>SUM(H13:L13)/SUM(M13:Q13)</f>
        <v>2.5196850393700787E-2</v>
      </c>
    </row>
    <row r="14" spans="1:19" x14ac:dyDescent="0.25">
      <c r="A14" s="14" t="s">
        <v>27</v>
      </c>
      <c r="B14" s="18" t="s">
        <v>28</v>
      </c>
      <c r="C14" s="16">
        <v>21</v>
      </c>
      <c r="D14" s="16">
        <v>27</v>
      </c>
      <c r="E14" s="16">
        <v>26</v>
      </c>
      <c r="F14" s="16">
        <v>21</v>
      </c>
      <c r="G14" s="16">
        <v>39</v>
      </c>
      <c r="H14" s="16">
        <v>6</v>
      </c>
      <c r="I14" s="16">
        <v>2</v>
      </c>
      <c r="J14" s="16">
        <v>4</v>
      </c>
      <c r="K14" s="16">
        <v>3</v>
      </c>
      <c r="L14" s="16">
        <v>5</v>
      </c>
      <c r="M14" s="16">
        <v>100</v>
      </c>
      <c r="N14" s="16">
        <v>96</v>
      </c>
      <c r="O14" s="16">
        <v>104</v>
      </c>
      <c r="P14" s="16">
        <v>102</v>
      </c>
      <c r="Q14" s="16">
        <v>134</v>
      </c>
      <c r="R14" s="17">
        <f>SUM(C14:G14)/SUM(M14:Q14)</f>
        <v>0.25</v>
      </c>
      <c r="S14" s="17">
        <f>SUM(H14:L14)/SUM(M14:Q14)</f>
        <v>3.7313432835820892E-2</v>
      </c>
    </row>
    <row r="15" spans="1:19" x14ac:dyDescent="0.25">
      <c r="A15" s="14" t="s">
        <v>29</v>
      </c>
      <c r="B15" s="21" t="s">
        <v>14</v>
      </c>
      <c r="C15" s="16">
        <v>16</v>
      </c>
      <c r="D15" s="16">
        <v>19</v>
      </c>
      <c r="E15" s="16">
        <v>25</v>
      </c>
      <c r="F15" s="16">
        <v>36</v>
      </c>
      <c r="G15" s="16">
        <v>37</v>
      </c>
      <c r="H15" s="16">
        <v>3</v>
      </c>
      <c r="I15" s="16">
        <v>1</v>
      </c>
      <c r="J15" s="16">
        <v>4</v>
      </c>
      <c r="K15" s="16">
        <v>5</v>
      </c>
      <c r="L15" s="16">
        <v>7</v>
      </c>
      <c r="M15" s="16">
        <v>59</v>
      </c>
      <c r="N15" s="16">
        <v>64</v>
      </c>
      <c r="O15" s="16">
        <v>81</v>
      </c>
      <c r="P15" s="16">
        <v>81</v>
      </c>
      <c r="Q15" s="16">
        <v>125</v>
      </c>
      <c r="R15" s="17">
        <f>SUM(C15:G15)/SUM(M15:Q15)</f>
        <v>0.32439024390243903</v>
      </c>
      <c r="S15" s="17">
        <f>SUM(H15:L15)/SUM(M15:Q15)</f>
        <v>4.878048780487805E-2</v>
      </c>
    </row>
    <row r="16" spans="1:19" x14ac:dyDescent="0.25">
      <c r="A16" s="14" t="s">
        <v>30</v>
      </c>
      <c r="B16" s="18" t="s">
        <v>17</v>
      </c>
      <c r="C16" s="16">
        <v>16</v>
      </c>
      <c r="D16" s="16">
        <v>24</v>
      </c>
      <c r="E16" s="16">
        <v>21</v>
      </c>
      <c r="F16" s="16">
        <v>29</v>
      </c>
      <c r="G16" s="16">
        <v>37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66</v>
      </c>
      <c r="N16" s="16">
        <v>67</v>
      </c>
      <c r="O16" s="16">
        <v>70</v>
      </c>
      <c r="P16" s="16">
        <v>97</v>
      </c>
      <c r="Q16" s="16">
        <v>104</v>
      </c>
      <c r="R16" s="17">
        <f>SUM(C16:G16)/SUM(M16:Q16)</f>
        <v>0.31435643564356436</v>
      </c>
      <c r="S16" s="17">
        <f>SUM(H16:L16)/SUM(M16:Q16)</f>
        <v>2.4752475247524753E-3</v>
      </c>
    </row>
    <row r="17" spans="1:19" x14ac:dyDescent="0.25">
      <c r="A17" s="14" t="s">
        <v>31</v>
      </c>
      <c r="B17" s="15" t="s">
        <v>12</v>
      </c>
      <c r="C17" s="16">
        <v>29</v>
      </c>
      <c r="D17" s="16">
        <v>31</v>
      </c>
      <c r="E17" s="16">
        <v>33</v>
      </c>
      <c r="F17" s="16">
        <v>20</v>
      </c>
      <c r="G17" s="16">
        <v>36</v>
      </c>
      <c r="H17" s="16">
        <v>1</v>
      </c>
      <c r="I17" s="16">
        <v>1</v>
      </c>
      <c r="J17" s="16">
        <v>1</v>
      </c>
      <c r="K17" s="16">
        <v>0</v>
      </c>
      <c r="L17" s="16">
        <v>1</v>
      </c>
      <c r="M17" s="16">
        <v>86</v>
      </c>
      <c r="N17" s="16">
        <v>110</v>
      </c>
      <c r="O17" s="16">
        <v>103</v>
      </c>
      <c r="P17" s="16">
        <v>98</v>
      </c>
      <c r="Q17" s="16">
        <v>110</v>
      </c>
      <c r="R17" s="17">
        <f>SUM(C17:G17)/SUM(M17:Q17)</f>
        <v>0.29388560157790927</v>
      </c>
      <c r="S17" s="17">
        <f>SUM(H17:L17)/SUM(M17:Q17)</f>
        <v>7.889546351084813E-3</v>
      </c>
    </row>
    <row r="18" spans="1:19" x14ac:dyDescent="0.25">
      <c r="A18" s="23" t="s">
        <v>32</v>
      </c>
      <c r="B18" s="18" t="s">
        <v>8</v>
      </c>
      <c r="C18" s="16">
        <v>42</v>
      </c>
      <c r="D18" s="16">
        <v>31</v>
      </c>
      <c r="E18" s="16">
        <v>45</v>
      </c>
      <c r="F18" s="16">
        <v>42</v>
      </c>
      <c r="G18" s="16">
        <v>33</v>
      </c>
      <c r="H18" s="16">
        <v>1</v>
      </c>
      <c r="I18" s="16">
        <v>0</v>
      </c>
      <c r="J18" s="16">
        <v>1</v>
      </c>
      <c r="K18" s="16">
        <v>6</v>
      </c>
      <c r="L18" s="16">
        <v>2</v>
      </c>
      <c r="M18" s="16">
        <v>96</v>
      </c>
      <c r="N18" s="16">
        <v>76</v>
      </c>
      <c r="O18" s="16">
        <v>99</v>
      </c>
      <c r="P18" s="16">
        <v>89</v>
      </c>
      <c r="Q18" s="16">
        <v>104</v>
      </c>
      <c r="R18" s="17">
        <f>SUM(C18:G18)/SUM(M18:Q18)</f>
        <v>0.41594827586206895</v>
      </c>
      <c r="S18" s="17">
        <f>SUM(H18:L18)/SUM(M18:Q18)</f>
        <v>2.1551724137931036E-2</v>
      </c>
    </row>
    <row r="19" spans="1:19" x14ac:dyDescent="0.25">
      <c r="A19" s="19" t="s">
        <v>33</v>
      </c>
      <c r="B19" s="15" t="s">
        <v>12</v>
      </c>
      <c r="C19" s="16">
        <v>30</v>
      </c>
      <c r="D19" s="16">
        <v>23</v>
      </c>
      <c r="E19" s="16">
        <v>31</v>
      </c>
      <c r="F19" s="16">
        <v>34</v>
      </c>
      <c r="G19" s="16">
        <v>33</v>
      </c>
      <c r="H19" s="16">
        <v>2</v>
      </c>
      <c r="I19" s="16">
        <v>5</v>
      </c>
      <c r="J19" s="16">
        <v>1</v>
      </c>
      <c r="K19" s="16">
        <v>3</v>
      </c>
      <c r="L19" s="16">
        <v>4</v>
      </c>
      <c r="M19" s="16">
        <v>87</v>
      </c>
      <c r="N19" s="16">
        <v>80</v>
      </c>
      <c r="O19" s="16">
        <v>72</v>
      </c>
      <c r="P19" s="16">
        <v>91</v>
      </c>
      <c r="Q19" s="16">
        <v>94</v>
      </c>
      <c r="R19" s="17">
        <f>SUM(C19:G19)/SUM(M19:Q19)</f>
        <v>0.35613207547169812</v>
      </c>
      <c r="S19" s="17">
        <f>SUM(H19:L19)/SUM(M19:Q19)</f>
        <v>3.5377358490566037E-2</v>
      </c>
    </row>
    <row r="20" spans="1:19" x14ac:dyDescent="0.25">
      <c r="A20" s="14" t="s">
        <v>34</v>
      </c>
      <c r="B20" s="18" t="s">
        <v>35</v>
      </c>
      <c r="C20" s="16">
        <v>17</v>
      </c>
      <c r="D20" s="16">
        <v>21</v>
      </c>
      <c r="E20" s="16">
        <v>17</v>
      </c>
      <c r="F20" s="16">
        <v>25</v>
      </c>
      <c r="G20" s="16">
        <v>31</v>
      </c>
      <c r="H20" s="16">
        <v>2</v>
      </c>
      <c r="I20" s="16">
        <v>2</v>
      </c>
      <c r="J20" s="16">
        <v>6</v>
      </c>
      <c r="K20" s="16">
        <v>2</v>
      </c>
      <c r="L20" s="16">
        <v>1</v>
      </c>
      <c r="M20" s="16">
        <v>87</v>
      </c>
      <c r="N20" s="16">
        <v>89</v>
      </c>
      <c r="O20" s="16">
        <v>66</v>
      </c>
      <c r="P20" s="16">
        <v>94</v>
      </c>
      <c r="Q20" s="16">
        <v>113</v>
      </c>
      <c r="R20" s="17">
        <f>SUM(C20:G20)/SUM(M20:Q20)</f>
        <v>0.24721603563474387</v>
      </c>
      <c r="S20" s="17">
        <f>SUM(H20:L20)/SUM(M20:Q20)</f>
        <v>2.8953229398663696E-2</v>
      </c>
    </row>
    <row r="21" spans="1:19" x14ac:dyDescent="0.25">
      <c r="A21" s="14" t="s">
        <v>36</v>
      </c>
      <c r="B21" s="21" t="s">
        <v>37</v>
      </c>
      <c r="C21" s="16">
        <v>31</v>
      </c>
      <c r="D21" s="16">
        <v>29</v>
      </c>
      <c r="E21" s="16">
        <v>34</v>
      </c>
      <c r="F21" s="16">
        <v>42</v>
      </c>
      <c r="G21" s="16">
        <v>30</v>
      </c>
      <c r="H21" s="16">
        <v>1</v>
      </c>
      <c r="I21" s="16">
        <v>2</v>
      </c>
      <c r="J21" s="16">
        <v>7</v>
      </c>
      <c r="K21" s="16">
        <v>4</v>
      </c>
      <c r="L21" s="16">
        <v>4</v>
      </c>
      <c r="M21" s="16">
        <v>94</v>
      </c>
      <c r="N21" s="16">
        <v>84</v>
      </c>
      <c r="O21" s="16">
        <v>85</v>
      </c>
      <c r="P21" s="16">
        <v>101</v>
      </c>
      <c r="Q21" s="16">
        <v>105</v>
      </c>
      <c r="R21" s="17">
        <f>SUM(C21:G21)/SUM(M21:Q21)</f>
        <v>0.35394456289978676</v>
      </c>
      <c r="S21" s="17">
        <f>SUM(H21:L21)/SUM(M21:Q21)</f>
        <v>3.8379530916844352E-2</v>
      </c>
    </row>
    <row r="22" spans="1:19" x14ac:dyDescent="0.25">
      <c r="A22" s="23" t="s">
        <v>38</v>
      </c>
      <c r="B22" s="18" t="s">
        <v>8</v>
      </c>
      <c r="C22" s="16">
        <v>18</v>
      </c>
      <c r="D22" s="16">
        <v>25</v>
      </c>
      <c r="E22" s="16">
        <v>14</v>
      </c>
      <c r="F22" s="16">
        <v>18</v>
      </c>
      <c r="G22" s="16">
        <v>29</v>
      </c>
      <c r="H22" s="16">
        <v>1</v>
      </c>
      <c r="I22" s="16">
        <v>3</v>
      </c>
      <c r="J22" s="16">
        <v>0</v>
      </c>
      <c r="K22" s="16">
        <v>2</v>
      </c>
      <c r="L22" s="16">
        <v>5</v>
      </c>
      <c r="M22" s="16">
        <v>44</v>
      </c>
      <c r="N22" s="16">
        <v>65</v>
      </c>
      <c r="O22" s="16">
        <v>26</v>
      </c>
      <c r="P22" s="16">
        <v>46</v>
      </c>
      <c r="Q22" s="16">
        <v>71</v>
      </c>
      <c r="R22" s="17">
        <f>SUM(C22:G22)/SUM(M22:Q22)</f>
        <v>0.41269841269841268</v>
      </c>
      <c r="S22" s="17">
        <f>SUM(H22:L22)/SUM(M22:Q22)</f>
        <v>4.3650793650793648E-2</v>
      </c>
    </row>
    <row r="23" spans="1:19" x14ac:dyDescent="0.25">
      <c r="A23" s="24" t="s">
        <v>39</v>
      </c>
      <c r="B23" s="15" t="s">
        <v>40</v>
      </c>
      <c r="C23" s="16">
        <v>21</v>
      </c>
      <c r="D23" s="16">
        <v>21</v>
      </c>
      <c r="E23" s="16">
        <v>19</v>
      </c>
      <c r="F23" s="16">
        <v>23</v>
      </c>
      <c r="G23" s="16">
        <v>25</v>
      </c>
      <c r="H23" s="16">
        <v>1</v>
      </c>
      <c r="I23" s="16">
        <v>1</v>
      </c>
      <c r="J23" s="16">
        <v>2</v>
      </c>
      <c r="K23" s="16">
        <v>2</v>
      </c>
      <c r="L23" s="16">
        <v>0</v>
      </c>
      <c r="M23" s="16">
        <v>66</v>
      </c>
      <c r="N23" s="16">
        <v>55</v>
      </c>
      <c r="O23" s="16">
        <v>61</v>
      </c>
      <c r="P23" s="16">
        <v>86</v>
      </c>
      <c r="Q23" s="16">
        <v>81</v>
      </c>
      <c r="R23" s="17">
        <f>SUM(C23:G23)/SUM(M23:Q23)</f>
        <v>0.31232091690544411</v>
      </c>
      <c r="S23" s="17">
        <f>SUM(H23:L23)/SUM(M23:Q23)</f>
        <v>1.7191977077363897E-2</v>
      </c>
    </row>
    <row r="24" spans="1:19" x14ac:dyDescent="0.25">
      <c r="A24" s="14" t="s">
        <v>41</v>
      </c>
      <c r="B24" s="18" t="s">
        <v>42</v>
      </c>
      <c r="C24" s="16">
        <v>28</v>
      </c>
      <c r="D24" s="16">
        <v>25</v>
      </c>
      <c r="E24" s="16">
        <v>12</v>
      </c>
      <c r="F24" s="16">
        <v>24</v>
      </c>
      <c r="G24" s="16">
        <v>25</v>
      </c>
      <c r="H24" s="16">
        <v>2</v>
      </c>
      <c r="I24" s="16">
        <v>2</v>
      </c>
      <c r="J24" s="16">
        <v>2</v>
      </c>
      <c r="K24" s="16">
        <v>2</v>
      </c>
      <c r="L24" s="16">
        <v>2</v>
      </c>
      <c r="M24" s="16">
        <v>87</v>
      </c>
      <c r="N24" s="16">
        <v>96</v>
      </c>
      <c r="O24" s="16">
        <v>73</v>
      </c>
      <c r="P24" s="16">
        <v>83</v>
      </c>
      <c r="Q24" s="16">
        <v>81</v>
      </c>
      <c r="R24" s="17">
        <f>SUM(C24:G24)/SUM(M24:Q24)</f>
        <v>0.27142857142857141</v>
      </c>
      <c r="S24" s="17">
        <f>SUM(H24:L24)/SUM(M24:Q24)</f>
        <v>2.3809523809523808E-2</v>
      </c>
    </row>
    <row r="25" spans="1:19" x14ac:dyDescent="0.25">
      <c r="A25" s="14" t="s">
        <v>43</v>
      </c>
      <c r="B25" s="21" t="s">
        <v>44</v>
      </c>
      <c r="C25" s="16">
        <v>22</v>
      </c>
      <c r="D25" s="16">
        <v>27</v>
      </c>
      <c r="E25" s="16">
        <v>29</v>
      </c>
      <c r="F25" s="16">
        <v>31</v>
      </c>
      <c r="G25" s="16">
        <v>24</v>
      </c>
      <c r="H25" s="16">
        <v>1</v>
      </c>
      <c r="I25" s="16">
        <v>5</v>
      </c>
      <c r="J25" s="16">
        <v>3</v>
      </c>
      <c r="K25" s="16">
        <v>1</v>
      </c>
      <c r="L25" s="16">
        <v>3</v>
      </c>
      <c r="M25" s="16">
        <v>93</v>
      </c>
      <c r="N25" s="16">
        <v>103</v>
      </c>
      <c r="O25" s="16">
        <v>96</v>
      </c>
      <c r="P25" s="16">
        <v>80</v>
      </c>
      <c r="Q25" s="16">
        <v>101</v>
      </c>
      <c r="R25" s="17">
        <f>SUM(C25:G25)/SUM(M25:Q25)</f>
        <v>0.28118393234672306</v>
      </c>
      <c r="S25" s="17">
        <f>SUM(H25:L25)/SUM(M25:Q25)</f>
        <v>2.748414376321353E-2</v>
      </c>
    </row>
    <row r="26" spans="1:19" x14ac:dyDescent="0.25">
      <c r="A26" s="20" t="s">
        <v>45</v>
      </c>
      <c r="B26" s="21" t="s">
        <v>8</v>
      </c>
      <c r="C26" s="16">
        <v>15</v>
      </c>
      <c r="D26" s="16">
        <v>20</v>
      </c>
      <c r="E26" s="16">
        <v>20</v>
      </c>
      <c r="F26" s="16">
        <v>16</v>
      </c>
      <c r="G26" s="16">
        <v>21</v>
      </c>
      <c r="H26" s="16">
        <v>9</v>
      </c>
      <c r="I26" s="16">
        <v>3</v>
      </c>
      <c r="J26" s="16">
        <v>8</v>
      </c>
      <c r="K26" s="16">
        <v>2</v>
      </c>
      <c r="L26" s="16">
        <v>2</v>
      </c>
      <c r="M26" s="16">
        <v>50</v>
      </c>
      <c r="N26" s="16">
        <v>69</v>
      </c>
      <c r="O26" s="16">
        <v>52</v>
      </c>
      <c r="P26" s="16">
        <v>49</v>
      </c>
      <c r="Q26" s="16">
        <v>43</v>
      </c>
      <c r="R26" s="17">
        <f>SUM(C26:G26)/SUM(M26:Q26)</f>
        <v>0.34980988593155893</v>
      </c>
      <c r="S26" s="17">
        <f>SUM(H26:L26)/SUM(M26:Q26)</f>
        <v>9.125475285171103E-2</v>
      </c>
    </row>
    <row r="27" spans="1:19" x14ac:dyDescent="0.25">
      <c r="A27" s="14" t="s">
        <v>46</v>
      </c>
      <c r="B27" s="18" t="s">
        <v>8</v>
      </c>
      <c r="C27" s="16">
        <v>22</v>
      </c>
      <c r="D27" s="16">
        <v>16</v>
      </c>
      <c r="E27" s="16">
        <v>24</v>
      </c>
      <c r="F27" s="16">
        <v>31</v>
      </c>
      <c r="G27" s="16">
        <v>21</v>
      </c>
      <c r="H27" s="16">
        <v>3</v>
      </c>
      <c r="I27" s="16">
        <v>5</v>
      </c>
      <c r="J27" s="16">
        <v>5</v>
      </c>
      <c r="K27" s="16">
        <v>4</v>
      </c>
      <c r="L27" s="16">
        <v>3</v>
      </c>
      <c r="M27" s="16">
        <v>63</v>
      </c>
      <c r="N27" s="16">
        <v>54</v>
      </c>
      <c r="O27" s="16">
        <v>62</v>
      </c>
      <c r="P27" s="16">
        <v>83</v>
      </c>
      <c r="Q27" s="16">
        <v>56</v>
      </c>
      <c r="R27" s="17">
        <f>SUM(C27:G27)/SUM(M27:Q27)</f>
        <v>0.35849056603773582</v>
      </c>
      <c r="S27" s="17">
        <f>SUM(H27:L27)/SUM(M27:Q27)</f>
        <v>6.2893081761006289E-2</v>
      </c>
    </row>
    <row r="28" spans="1:19" x14ac:dyDescent="0.25">
      <c r="A28" s="14" t="s">
        <v>47</v>
      </c>
      <c r="B28" s="21" t="s">
        <v>24</v>
      </c>
      <c r="C28" s="16">
        <v>19</v>
      </c>
      <c r="D28" s="16">
        <v>9</v>
      </c>
      <c r="E28" s="16">
        <v>24</v>
      </c>
      <c r="F28" s="16">
        <v>27</v>
      </c>
      <c r="G28" s="16">
        <v>21</v>
      </c>
      <c r="H28" s="16">
        <v>4</v>
      </c>
      <c r="I28" s="16">
        <v>4</v>
      </c>
      <c r="J28" s="16">
        <v>4</v>
      </c>
      <c r="K28" s="16">
        <v>2</v>
      </c>
      <c r="L28" s="16">
        <v>3</v>
      </c>
      <c r="M28" s="16">
        <v>46</v>
      </c>
      <c r="N28" s="16">
        <v>42</v>
      </c>
      <c r="O28" s="16">
        <v>64</v>
      </c>
      <c r="P28" s="16">
        <v>58</v>
      </c>
      <c r="Q28" s="16">
        <v>60</v>
      </c>
      <c r="R28" s="17">
        <f>SUM(C28:G28)/SUM(M28:Q28)</f>
        <v>0.37037037037037035</v>
      </c>
      <c r="S28" s="17">
        <f>SUM(H28:L28)/SUM(M28:Q28)</f>
        <v>6.2962962962962957E-2</v>
      </c>
    </row>
    <row r="29" spans="1:19" x14ac:dyDescent="0.25">
      <c r="A29" s="22" t="s">
        <v>48</v>
      </c>
      <c r="B29" s="15" t="s">
        <v>49</v>
      </c>
      <c r="C29" s="16">
        <v>4</v>
      </c>
      <c r="D29" s="16">
        <v>8</v>
      </c>
      <c r="E29" s="16">
        <v>14</v>
      </c>
      <c r="F29" s="16">
        <v>12</v>
      </c>
      <c r="G29" s="16">
        <v>20</v>
      </c>
      <c r="H29" s="16">
        <v>0</v>
      </c>
      <c r="I29" s="16">
        <v>1</v>
      </c>
      <c r="J29" s="16">
        <v>1</v>
      </c>
      <c r="K29" s="16">
        <v>0</v>
      </c>
      <c r="L29" s="16">
        <v>1</v>
      </c>
      <c r="M29" s="16">
        <v>16</v>
      </c>
      <c r="N29" s="16">
        <v>28</v>
      </c>
      <c r="O29" s="16">
        <v>40</v>
      </c>
      <c r="P29" s="16">
        <v>33</v>
      </c>
      <c r="Q29" s="16">
        <v>43</v>
      </c>
      <c r="R29" s="17">
        <f>SUM(C29:G29)/SUM(M29:Q29)</f>
        <v>0.36249999999999999</v>
      </c>
      <c r="S29" s="17">
        <f>SUM(H29:L29)/SUM(M29:Q29)</f>
        <v>1.8749999999999999E-2</v>
      </c>
    </row>
    <row r="30" spans="1:19" x14ac:dyDescent="0.25">
      <c r="A30" s="24" t="s">
        <v>50</v>
      </c>
      <c r="B30" s="15" t="s">
        <v>8</v>
      </c>
      <c r="C30" s="16">
        <v>16</v>
      </c>
      <c r="D30" s="16">
        <v>8</v>
      </c>
      <c r="E30" s="16">
        <v>6</v>
      </c>
      <c r="F30" s="16">
        <v>18</v>
      </c>
      <c r="G30" s="16">
        <v>18</v>
      </c>
      <c r="H30" s="16">
        <v>0</v>
      </c>
      <c r="I30" s="16">
        <v>1</v>
      </c>
      <c r="J30" s="16">
        <v>2</v>
      </c>
      <c r="K30" s="16">
        <v>4</v>
      </c>
      <c r="L30" s="16">
        <v>1</v>
      </c>
      <c r="M30" s="16">
        <v>36</v>
      </c>
      <c r="N30" s="16">
        <v>28</v>
      </c>
      <c r="O30" s="16">
        <v>34</v>
      </c>
      <c r="P30" s="16">
        <v>38</v>
      </c>
      <c r="Q30" s="16">
        <v>30</v>
      </c>
      <c r="R30" s="17">
        <f>SUM(C30:G30)/SUM(M30:Q30)</f>
        <v>0.39759036144578314</v>
      </c>
      <c r="S30" s="17">
        <f>SUM(H30:L30)/SUM(M30:Q30)</f>
        <v>4.8192771084337352E-2</v>
      </c>
    </row>
    <row r="31" spans="1:19" x14ac:dyDescent="0.25">
      <c r="A31" s="19" t="s">
        <v>51</v>
      </c>
      <c r="B31" s="18" t="s">
        <v>52</v>
      </c>
      <c r="C31" s="16">
        <v>16</v>
      </c>
      <c r="D31" s="16">
        <v>15</v>
      </c>
      <c r="E31" s="16">
        <v>15</v>
      </c>
      <c r="F31" s="16">
        <v>23</v>
      </c>
      <c r="G31" s="16">
        <v>18</v>
      </c>
      <c r="H31" s="16">
        <v>1</v>
      </c>
      <c r="I31" s="16">
        <v>1</v>
      </c>
      <c r="J31" s="16">
        <v>0</v>
      </c>
      <c r="K31" s="16">
        <v>1</v>
      </c>
      <c r="L31" s="16">
        <v>1</v>
      </c>
      <c r="M31" s="16">
        <v>53</v>
      </c>
      <c r="N31" s="16">
        <v>58</v>
      </c>
      <c r="O31" s="16">
        <v>66</v>
      </c>
      <c r="P31" s="16">
        <v>74</v>
      </c>
      <c r="Q31" s="16">
        <v>81</v>
      </c>
      <c r="R31" s="17">
        <f>SUM(C31:G31)/SUM(M31:Q31)</f>
        <v>0.26204819277108432</v>
      </c>
      <c r="S31" s="17">
        <f>SUM(H31:L31)/SUM(M31:Q31)</f>
        <v>1.2048192771084338E-2</v>
      </c>
    </row>
    <row r="32" spans="1:19" x14ac:dyDescent="0.25">
      <c r="A32" s="18" t="s">
        <v>53</v>
      </c>
      <c r="B32" s="18" t="s">
        <v>54</v>
      </c>
      <c r="C32" s="16">
        <v>12</v>
      </c>
      <c r="D32" s="16">
        <v>19</v>
      </c>
      <c r="E32" s="16">
        <v>16</v>
      </c>
      <c r="F32" s="16">
        <v>16</v>
      </c>
      <c r="G32" s="16">
        <v>18</v>
      </c>
      <c r="H32" s="16">
        <v>5</v>
      </c>
      <c r="I32" s="16">
        <v>2</v>
      </c>
      <c r="J32" s="16">
        <v>2</v>
      </c>
      <c r="K32" s="16">
        <v>1</v>
      </c>
      <c r="L32" s="16">
        <v>5</v>
      </c>
      <c r="M32" s="16">
        <v>42</v>
      </c>
      <c r="N32" s="16">
        <v>48</v>
      </c>
      <c r="O32" s="16">
        <v>36</v>
      </c>
      <c r="P32" s="16">
        <v>49</v>
      </c>
      <c r="Q32" s="16">
        <v>56</v>
      </c>
      <c r="R32" s="17">
        <f>SUM(C32:G32)/SUM(M32:Q32)</f>
        <v>0.35064935064935066</v>
      </c>
      <c r="S32" s="17">
        <f>SUM(H32:L32)/SUM(M32:Q32)</f>
        <v>6.4935064935064929E-2</v>
      </c>
    </row>
    <row r="33" spans="1:19" x14ac:dyDescent="0.25">
      <c r="A33" s="23" t="s">
        <v>55</v>
      </c>
      <c r="B33" s="18" t="s">
        <v>14</v>
      </c>
      <c r="C33" s="16">
        <v>10</v>
      </c>
      <c r="D33" s="16">
        <v>14</v>
      </c>
      <c r="E33" s="16">
        <v>9</v>
      </c>
      <c r="F33" s="16">
        <v>6</v>
      </c>
      <c r="G33" s="16">
        <v>17</v>
      </c>
      <c r="H33" s="16">
        <v>2</v>
      </c>
      <c r="I33" s="16">
        <v>2</v>
      </c>
      <c r="J33" s="16">
        <v>2</v>
      </c>
      <c r="K33" s="16">
        <v>3</v>
      </c>
      <c r="L33" s="16">
        <v>2</v>
      </c>
      <c r="M33" s="16">
        <v>45</v>
      </c>
      <c r="N33" s="16">
        <v>38</v>
      </c>
      <c r="O33" s="16">
        <v>45</v>
      </c>
      <c r="P33" s="16">
        <v>38</v>
      </c>
      <c r="Q33" s="16">
        <v>47</v>
      </c>
      <c r="R33" s="17">
        <f>SUM(C33:G33)/SUM(M33:Q33)</f>
        <v>0.26291079812206575</v>
      </c>
      <c r="S33" s="17">
        <f>SUM(H33:L33)/SUM(M33:Q33)</f>
        <v>5.1643192488262914E-2</v>
      </c>
    </row>
    <row r="34" spans="1:19" x14ac:dyDescent="0.25">
      <c r="A34" s="14" t="s">
        <v>56</v>
      </c>
      <c r="B34" s="18" t="s">
        <v>57</v>
      </c>
      <c r="C34" s="16">
        <v>16</v>
      </c>
      <c r="D34" s="16">
        <v>16</v>
      </c>
      <c r="E34" s="16">
        <v>9</v>
      </c>
      <c r="F34" s="16">
        <v>18</v>
      </c>
      <c r="G34" s="16">
        <v>16</v>
      </c>
      <c r="H34" s="16">
        <v>1</v>
      </c>
      <c r="I34" s="16">
        <v>1</v>
      </c>
      <c r="J34" s="16">
        <v>0</v>
      </c>
      <c r="K34" s="16">
        <v>2</v>
      </c>
      <c r="L34" s="16">
        <v>1</v>
      </c>
      <c r="M34" s="16">
        <v>49</v>
      </c>
      <c r="N34" s="16">
        <v>38</v>
      </c>
      <c r="O34" s="16">
        <v>29</v>
      </c>
      <c r="P34" s="16">
        <v>39</v>
      </c>
      <c r="Q34" s="16">
        <v>62</v>
      </c>
      <c r="R34" s="17">
        <f>SUM(C34:G34)/SUM(M34:Q34)</f>
        <v>0.34562211981566821</v>
      </c>
      <c r="S34" s="17">
        <f>SUM(H34:L34)/SUM(M34:Q34)</f>
        <v>2.3041474654377881E-2</v>
      </c>
    </row>
    <row r="35" spans="1:19" x14ac:dyDescent="0.25">
      <c r="A35" s="22" t="s">
        <v>58</v>
      </c>
      <c r="B35" s="21" t="s">
        <v>59</v>
      </c>
      <c r="C35" s="16">
        <v>10</v>
      </c>
      <c r="D35" s="16">
        <v>16</v>
      </c>
      <c r="E35" s="16">
        <v>21</v>
      </c>
      <c r="F35" s="16">
        <v>13</v>
      </c>
      <c r="G35" s="16">
        <v>16</v>
      </c>
      <c r="H35" s="16">
        <v>2</v>
      </c>
      <c r="I35" s="16">
        <v>0</v>
      </c>
      <c r="J35" s="16">
        <v>0</v>
      </c>
      <c r="K35" s="16">
        <v>2</v>
      </c>
      <c r="L35" s="16">
        <v>2</v>
      </c>
      <c r="M35" s="16">
        <v>66</v>
      </c>
      <c r="N35" s="16">
        <v>97</v>
      </c>
      <c r="O35" s="16">
        <v>84</v>
      </c>
      <c r="P35" s="16">
        <v>79</v>
      </c>
      <c r="Q35" s="16">
        <v>88</v>
      </c>
      <c r="R35" s="17">
        <f>SUM(C35:G35)/SUM(M35:Q35)</f>
        <v>0.18357487922705315</v>
      </c>
      <c r="S35" s="17">
        <f>SUM(H35:L35)/SUM(M35:Q35)</f>
        <v>1.4492753623188406E-2</v>
      </c>
    </row>
    <row r="36" spans="1:19" x14ac:dyDescent="0.25">
      <c r="A36" s="14" t="s">
        <v>60</v>
      </c>
      <c r="B36" s="18" t="s">
        <v>42</v>
      </c>
      <c r="C36" s="16">
        <v>15</v>
      </c>
      <c r="D36" s="16">
        <v>13</v>
      </c>
      <c r="E36" s="16">
        <v>11</v>
      </c>
      <c r="F36" s="16">
        <v>16</v>
      </c>
      <c r="G36" s="16">
        <v>16</v>
      </c>
      <c r="H36" s="16">
        <v>0</v>
      </c>
      <c r="I36" s="16">
        <v>1</v>
      </c>
      <c r="J36" s="16">
        <v>5</v>
      </c>
      <c r="K36" s="16">
        <v>0</v>
      </c>
      <c r="L36" s="16">
        <v>2</v>
      </c>
      <c r="M36" s="16">
        <v>52</v>
      </c>
      <c r="N36" s="16">
        <v>47</v>
      </c>
      <c r="O36" s="16">
        <v>51</v>
      </c>
      <c r="P36" s="16">
        <v>38</v>
      </c>
      <c r="Q36" s="16">
        <v>59</v>
      </c>
      <c r="R36" s="17">
        <f>SUM(C36:G36)/SUM(M36:Q36)</f>
        <v>0.2874493927125506</v>
      </c>
      <c r="S36" s="17">
        <f>SUM(H36:L36)/SUM(M36:Q36)</f>
        <v>3.2388663967611336E-2</v>
      </c>
    </row>
    <row r="37" spans="1:19" x14ac:dyDescent="0.25">
      <c r="A37" s="14" t="s">
        <v>61</v>
      </c>
      <c r="B37" s="18" t="s">
        <v>8</v>
      </c>
      <c r="C37" s="16">
        <v>11</v>
      </c>
      <c r="D37" s="16">
        <v>8</v>
      </c>
      <c r="E37" s="16">
        <v>7</v>
      </c>
      <c r="F37" s="16">
        <v>9</v>
      </c>
      <c r="G37" s="16">
        <v>15</v>
      </c>
      <c r="H37" s="16">
        <v>1</v>
      </c>
      <c r="I37" s="16">
        <v>1</v>
      </c>
      <c r="J37" s="16">
        <v>2</v>
      </c>
      <c r="K37" s="16">
        <v>0</v>
      </c>
      <c r="L37" s="16">
        <v>0</v>
      </c>
      <c r="M37" s="16">
        <v>27</v>
      </c>
      <c r="N37" s="16">
        <v>29</v>
      </c>
      <c r="O37" s="16">
        <v>27</v>
      </c>
      <c r="P37" s="16">
        <v>33</v>
      </c>
      <c r="Q37" s="16">
        <v>27</v>
      </c>
      <c r="R37" s="17">
        <f>SUM(C37:G37)/SUM(M37:Q37)</f>
        <v>0.34965034965034963</v>
      </c>
      <c r="S37" s="17">
        <f>SUM(H37:L37)/SUM(M37:Q37)</f>
        <v>2.7972027972027972E-2</v>
      </c>
    </row>
    <row r="38" spans="1:19" x14ac:dyDescent="0.25">
      <c r="A38" s="14" t="s">
        <v>62</v>
      </c>
      <c r="B38" s="18" t="s">
        <v>63</v>
      </c>
      <c r="C38" s="16">
        <v>19</v>
      </c>
      <c r="D38" s="16">
        <v>13</v>
      </c>
      <c r="E38" s="16">
        <v>19</v>
      </c>
      <c r="F38" s="16">
        <v>16</v>
      </c>
      <c r="G38" s="16">
        <v>15</v>
      </c>
      <c r="H38" s="16">
        <v>4</v>
      </c>
      <c r="I38" s="16">
        <v>1</v>
      </c>
      <c r="J38" s="16">
        <v>6</v>
      </c>
      <c r="K38" s="16">
        <v>3</v>
      </c>
      <c r="L38" s="16">
        <v>0</v>
      </c>
      <c r="M38" s="16">
        <v>54</v>
      </c>
      <c r="N38" s="16">
        <v>49</v>
      </c>
      <c r="O38" s="16">
        <v>60</v>
      </c>
      <c r="P38" s="16">
        <v>61</v>
      </c>
      <c r="Q38" s="16">
        <v>51</v>
      </c>
      <c r="R38" s="17">
        <f>SUM(C38:G38)/SUM(M38:Q38)</f>
        <v>0.29818181818181816</v>
      </c>
      <c r="S38" s="17">
        <f>SUM(H38:L38)/SUM(M38:Q38)</f>
        <v>5.0909090909090911E-2</v>
      </c>
    </row>
    <row r="39" spans="1:19" x14ac:dyDescent="0.25">
      <c r="A39" s="22" t="s">
        <v>64</v>
      </c>
      <c r="B39" s="18" t="s">
        <v>65</v>
      </c>
      <c r="C39" s="16">
        <v>8</v>
      </c>
      <c r="D39" s="16">
        <v>4</v>
      </c>
      <c r="E39" s="16">
        <v>11</v>
      </c>
      <c r="F39" s="16">
        <v>10</v>
      </c>
      <c r="G39" s="16">
        <v>15</v>
      </c>
      <c r="H39" s="16">
        <v>0</v>
      </c>
      <c r="I39" s="16">
        <v>1</v>
      </c>
      <c r="J39" s="16">
        <v>0</v>
      </c>
      <c r="K39" s="16">
        <v>1</v>
      </c>
      <c r="L39" s="16">
        <v>2</v>
      </c>
      <c r="M39" s="16">
        <v>22</v>
      </c>
      <c r="N39" s="16">
        <v>26</v>
      </c>
      <c r="O39" s="16">
        <v>29</v>
      </c>
      <c r="P39" s="16">
        <v>38</v>
      </c>
      <c r="Q39" s="16">
        <v>53</v>
      </c>
      <c r="R39" s="17">
        <f>SUM(C39:G39)/SUM(M39:Q39)</f>
        <v>0.2857142857142857</v>
      </c>
      <c r="S39" s="17">
        <f>SUM(H39:L39)/SUM(M39:Q39)</f>
        <v>2.3809523809523808E-2</v>
      </c>
    </row>
    <row r="40" spans="1:19" x14ac:dyDescent="0.25">
      <c r="A40" s="14" t="s">
        <v>66</v>
      </c>
      <c r="B40" s="18" t="s">
        <v>67</v>
      </c>
      <c r="C40" s="16">
        <v>13</v>
      </c>
      <c r="D40" s="16">
        <v>18</v>
      </c>
      <c r="E40" s="16">
        <v>16</v>
      </c>
      <c r="F40" s="16">
        <v>11</v>
      </c>
      <c r="G40" s="16">
        <v>15</v>
      </c>
      <c r="H40" s="16">
        <v>1</v>
      </c>
      <c r="I40" s="16">
        <v>2</v>
      </c>
      <c r="J40" s="16">
        <v>0</v>
      </c>
      <c r="K40" s="16">
        <v>1</v>
      </c>
      <c r="L40" s="16">
        <v>3</v>
      </c>
      <c r="M40" s="16">
        <v>59</v>
      </c>
      <c r="N40" s="16">
        <v>70</v>
      </c>
      <c r="O40" s="16">
        <v>61</v>
      </c>
      <c r="P40" s="16">
        <v>55</v>
      </c>
      <c r="Q40" s="16">
        <v>87</v>
      </c>
      <c r="R40" s="17">
        <f>SUM(C40:G40)/SUM(M40:Q40)</f>
        <v>0.21987951807228914</v>
      </c>
      <c r="S40" s="17">
        <f>SUM(H40:L40)/SUM(M40:Q40)</f>
        <v>2.1084337349397589E-2</v>
      </c>
    </row>
    <row r="41" spans="1:19" x14ac:dyDescent="0.25">
      <c r="A41" s="14" t="s">
        <v>68</v>
      </c>
      <c r="B41" s="21" t="s">
        <v>8</v>
      </c>
      <c r="C41" s="16">
        <v>17</v>
      </c>
      <c r="D41" s="16">
        <v>15</v>
      </c>
      <c r="E41" s="16">
        <v>16</v>
      </c>
      <c r="F41" s="16">
        <v>18</v>
      </c>
      <c r="G41" s="16">
        <v>12</v>
      </c>
      <c r="H41" s="16">
        <v>3</v>
      </c>
      <c r="I41" s="16">
        <v>2</v>
      </c>
      <c r="J41" s="16">
        <v>2</v>
      </c>
      <c r="K41" s="16">
        <v>1</v>
      </c>
      <c r="L41" s="16">
        <v>1</v>
      </c>
      <c r="M41" s="16">
        <v>36</v>
      </c>
      <c r="N41" s="16">
        <v>25</v>
      </c>
      <c r="O41" s="16">
        <v>27</v>
      </c>
      <c r="P41" s="16">
        <v>39</v>
      </c>
      <c r="Q41" s="16">
        <v>31</v>
      </c>
      <c r="R41" s="17">
        <f>SUM(C41:G41)/SUM(M41:Q41)</f>
        <v>0.49367088607594939</v>
      </c>
      <c r="S41" s="17">
        <f>SUM(H41:L41)/SUM(M41:Q41)</f>
        <v>5.6962025316455694E-2</v>
      </c>
    </row>
    <row r="42" spans="1:19" x14ac:dyDescent="0.25">
      <c r="A42" s="14" t="s">
        <v>69</v>
      </c>
      <c r="B42" s="18" t="s">
        <v>70</v>
      </c>
      <c r="C42" s="16">
        <v>13</v>
      </c>
      <c r="D42" s="16">
        <v>18</v>
      </c>
      <c r="E42" s="16">
        <v>23</v>
      </c>
      <c r="F42" s="16">
        <v>12</v>
      </c>
      <c r="G42" s="16">
        <v>12</v>
      </c>
      <c r="H42" s="16">
        <v>2</v>
      </c>
      <c r="I42" s="16">
        <v>2</v>
      </c>
      <c r="J42" s="16">
        <v>1</v>
      </c>
      <c r="K42" s="16">
        <v>0</v>
      </c>
      <c r="L42" s="16">
        <v>2</v>
      </c>
      <c r="M42" s="16">
        <v>58</v>
      </c>
      <c r="N42" s="16">
        <v>45</v>
      </c>
      <c r="O42" s="16">
        <v>59</v>
      </c>
      <c r="P42" s="16">
        <v>33</v>
      </c>
      <c r="Q42" s="16">
        <v>32</v>
      </c>
      <c r="R42" s="17">
        <f>SUM(C42:G42)/SUM(M42:Q42)</f>
        <v>0.34361233480176212</v>
      </c>
      <c r="S42" s="17">
        <f>SUM(H42:L42)/SUM(M42:Q42)</f>
        <v>3.0837004405286344E-2</v>
      </c>
    </row>
    <row r="43" spans="1:19" x14ac:dyDescent="0.25">
      <c r="A43" s="14" t="s">
        <v>71</v>
      </c>
      <c r="B43" s="15" t="s">
        <v>12</v>
      </c>
      <c r="C43" s="16">
        <v>23</v>
      </c>
      <c r="D43" s="16">
        <v>16</v>
      </c>
      <c r="E43" s="16">
        <v>32</v>
      </c>
      <c r="F43" s="16">
        <v>29</v>
      </c>
      <c r="G43" s="16">
        <v>12</v>
      </c>
      <c r="H43" s="16">
        <v>0</v>
      </c>
      <c r="I43" s="16">
        <v>1</v>
      </c>
      <c r="J43" s="16">
        <v>0</v>
      </c>
      <c r="K43" s="16">
        <v>1</v>
      </c>
      <c r="L43" s="16">
        <v>0</v>
      </c>
      <c r="M43" s="16">
        <v>67</v>
      </c>
      <c r="N43" s="16">
        <v>50</v>
      </c>
      <c r="O43" s="16">
        <v>70</v>
      </c>
      <c r="P43" s="16">
        <v>69</v>
      </c>
      <c r="Q43" s="16">
        <v>64</v>
      </c>
      <c r="R43" s="17">
        <f>SUM(C43:G43)/SUM(M43:Q43)</f>
        <v>0.35</v>
      </c>
      <c r="S43" s="17">
        <f>SUM(H43:L43)/SUM(M43:Q43)</f>
        <v>6.2500000000000003E-3</v>
      </c>
    </row>
    <row r="44" spans="1:19" x14ac:dyDescent="0.25">
      <c r="A44" s="14" t="s">
        <v>72</v>
      </c>
      <c r="B44" s="18" t="s">
        <v>73</v>
      </c>
      <c r="C44" s="16">
        <v>6</v>
      </c>
      <c r="D44" s="16">
        <v>12</v>
      </c>
      <c r="E44" s="16">
        <v>8</v>
      </c>
      <c r="F44" s="16">
        <v>14</v>
      </c>
      <c r="G44" s="16">
        <v>12</v>
      </c>
      <c r="H44" s="16">
        <v>2</v>
      </c>
      <c r="I44" s="16">
        <v>3</v>
      </c>
      <c r="J44" s="16">
        <v>1</v>
      </c>
      <c r="K44" s="16">
        <v>2</v>
      </c>
      <c r="L44" s="16">
        <v>1</v>
      </c>
      <c r="M44" s="16">
        <v>28</v>
      </c>
      <c r="N44" s="16">
        <v>30</v>
      </c>
      <c r="O44" s="16">
        <v>19</v>
      </c>
      <c r="P44" s="16">
        <v>28</v>
      </c>
      <c r="Q44" s="16">
        <v>26</v>
      </c>
      <c r="R44" s="17">
        <f>SUM(C44:G44)/SUM(M44:Q44)</f>
        <v>0.39694656488549618</v>
      </c>
      <c r="S44" s="17">
        <f>SUM(H44:L44)/SUM(M44:Q44)</f>
        <v>6.8702290076335881E-2</v>
      </c>
    </row>
    <row r="45" spans="1:19" x14ac:dyDescent="0.25">
      <c r="A45" s="24" t="s">
        <v>74</v>
      </c>
      <c r="B45" s="15" t="s">
        <v>63</v>
      </c>
      <c r="C45" s="16">
        <v>5</v>
      </c>
      <c r="D45" s="16">
        <v>10</v>
      </c>
      <c r="E45" s="16">
        <v>13</v>
      </c>
      <c r="F45" s="16">
        <v>7</v>
      </c>
      <c r="G45" s="16">
        <v>10</v>
      </c>
      <c r="H45" s="16">
        <v>0</v>
      </c>
      <c r="I45" s="16">
        <v>3</v>
      </c>
      <c r="J45" s="16">
        <v>4</v>
      </c>
      <c r="K45" s="16">
        <v>3</v>
      </c>
      <c r="L45" s="16">
        <v>3</v>
      </c>
      <c r="M45" s="16">
        <v>31</v>
      </c>
      <c r="N45" s="16">
        <v>39</v>
      </c>
      <c r="O45" s="16">
        <v>48</v>
      </c>
      <c r="P45" s="16">
        <v>40</v>
      </c>
      <c r="Q45" s="16">
        <v>50</v>
      </c>
      <c r="R45" s="17">
        <f>SUM(C45:G45)/SUM(M45:Q45)</f>
        <v>0.21634615384615385</v>
      </c>
      <c r="S45" s="17">
        <f>SUM(H45:L45)/SUM(M45:Q45)</f>
        <v>6.25E-2</v>
      </c>
    </row>
    <row r="46" spans="1:19" x14ac:dyDescent="0.25">
      <c r="A46" s="19" t="s">
        <v>75</v>
      </c>
      <c r="B46" s="18" t="s">
        <v>76</v>
      </c>
      <c r="C46" s="16">
        <v>8</v>
      </c>
      <c r="D46" s="16">
        <v>11</v>
      </c>
      <c r="E46" s="16">
        <v>11</v>
      </c>
      <c r="F46" s="16">
        <v>9</v>
      </c>
      <c r="G46" s="16">
        <v>10</v>
      </c>
      <c r="H46" s="16">
        <v>1</v>
      </c>
      <c r="I46" s="16">
        <v>2</v>
      </c>
      <c r="J46" s="16">
        <v>3</v>
      </c>
      <c r="K46" s="16">
        <v>1</v>
      </c>
      <c r="L46" s="16">
        <v>1</v>
      </c>
      <c r="M46" s="16">
        <v>27</v>
      </c>
      <c r="N46" s="16">
        <v>31</v>
      </c>
      <c r="O46" s="16">
        <v>31</v>
      </c>
      <c r="P46" s="16">
        <v>23</v>
      </c>
      <c r="Q46" s="16">
        <v>36</v>
      </c>
      <c r="R46" s="17">
        <f>SUM(C46:G46)/SUM(M46:Q46)</f>
        <v>0.33108108108108109</v>
      </c>
      <c r="S46" s="17">
        <f>SUM(H46:L46)/SUM(M46:Q46)</f>
        <v>5.4054054054054057E-2</v>
      </c>
    </row>
    <row r="47" spans="1:19" x14ac:dyDescent="0.25">
      <c r="A47" s="14" t="s">
        <v>77</v>
      </c>
      <c r="B47" s="18" t="s">
        <v>78</v>
      </c>
      <c r="C47" s="16">
        <v>14</v>
      </c>
      <c r="D47" s="16">
        <v>12</v>
      </c>
      <c r="E47" s="16">
        <v>19</v>
      </c>
      <c r="F47" s="16">
        <v>10</v>
      </c>
      <c r="G47" s="16">
        <v>10</v>
      </c>
      <c r="H47" s="16">
        <v>5</v>
      </c>
      <c r="I47" s="16">
        <v>1</v>
      </c>
      <c r="J47" s="16">
        <v>0</v>
      </c>
      <c r="K47" s="16">
        <v>5</v>
      </c>
      <c r="L47" s="16">
        <v>6</v>
      </c>
      <c r="M47" s="16">
        <v>55</v>
      </c>
      <c r="N47" s="16">
        <v>45</v>
      </c>
      <c r="O47" s="16">
        <v>41</v>
      </c>
      <c r="P47" s="16">
        <v>44</v>
      </c>
      <c r="Q47" s="16">
        <v>51</v>
      </c>
      <c r="R47" s="17">
        <f>SUM(C47:G47)/SUM(M47:Q47)</f>
        <v>0.27542372881355931</v>
      </c>
      <c r="S47" s="17">
        <f>SUM(H47:L47)/SUM(M47:Q47)</f>
        <v>7.2033898305084748E-2</v>
      </c>
    </row>
    <row r="48" spans="1:19" x14ac:dyDescent="0.25">
      <c r="A48" s="23" t="s">
        <v>79</v>
      </c>
      <c r="B48" s="18" t="s">
        <v>44</v>
      </c>
      <c r="C48" s="16">
        <v>7</v>
      </c>
      <c r="D48" s="16">
        <v>9</v>
      </c>
      <c r="E48" s="16">
        <v>9</v>
      </c>
      <c r="F48" s="16">
        <v>14</v>
      </c>
      <c r="G48" s="16">
        <v>10</v>
      </c>
      <c r="H48" s="16">
        <v>1</v>
      </c>
      <c r="I48" s="16">
        <v>1</v>
      </c>
      <c r="J48" s="16">
        <v>0</v>
      </c>
      <c r="K48" s="16">
        <v>0</v>
      </c>
      <c r="L48" s="16">
        <v>1</v>
      </c>
      <c r="M48" s="16">
        <v>32</v>
      </c>
      <c r="N48" s="16">
        <v>28</v>
      </c>
      <c r="O48" s="16">
        <v>30</v>
      </c>
      <c r="P48" s="16">
        <v>34</v>
      </c>
      <c r="Q48" s="16">
        <v>18</v>
      </c>
      <c r="R48" s="17">
        <f>SUM(C48:G48)/SUM(M48:Q48)</f>
        <v>0.34507042253521125</v>
      </c>
      <c r="S48" s="17">
        <f>SUM(H48:L48)/SUM(M48:Q48)</f>
        <v>2.1126760563380281E-2</v>
      </c>
    </row>
    <row r="49" spans="1:19" x14ac:dyDescent="0.25">
      <c r="A49" s="14" t="s">
        <v>80</v>
      </c>
      <c r="B49" s="21" t="s">
        <v>52</v>
      </c>
      <c r="C49" s="16">
        <v>11</v>
      </c>
      <c r="D49" s="16">
        <v>12</v>
      </c>
      <c r="E49" s="16">
        <v>6</v>
      </c>
      <c r="F49" s="16">
        <v>10</v>
      </c>
      <c r="G49" s="16">
        <v>10</v>
      </c>
      <c r="H49" s="16">
        <v>0</v>
      </c>
      <c r="I49" s="16">
        <v>1</v>
      </c>
      <c r="J49" s="16">
        <v>0</v>
      </c>
      <c r="K49" s="16">
        <v>2</v>
      </c>
      <c r="L49" s="16">
        <v>1</v>
      </c>
      <c r="M49" s="16">
        <v>49</v>
      </c>
      <c r="N49" s="16">
        <v>53</v>
      </c>
      <c r="O49" s="16">
        <v>36</v>
      </c>
      <c r="P49" s="16">
        <v>52</v>
      </c>
      <c r="Q49" s="16">
        <v>75</v>
      </c>
      <c r="R49" s="17">
        <f>SUM(C49:G49)/SUM(M49:Q49)</f>
        <v>0.18490566037735848</v>
      </c>
      <c r="S49" s="17">
        <f>SUM(H49:L49)/SUM(M49:Q49)</f>
        <v>1.509433962264151E-2</v>
      </c>
    </row>
    <row r="50" spans="1:19" x14ac:dyDescent="0.25">
      <c r="A50" s="24" t="s">
        <v>81</v>
      </c>
      <c r="B50" s="15" t="s">
        <v>82</v>
      </c>
      <c r="C50" s="16">
        <v>8</v>
      </c>
      <c r="D50" s="16">
        <v>6</v>
      </c>
      <c r="E50" s="16">
        <v>7</v>
      </c>
      <c r="F50" s="16">
        <v>4</v>
      </c>
      <c r="G50" s="16">
        <v>9</v>
      </c>
      <c r="H50" s="16">
        <v>0</v>
      </c>
      <c r="I50" s="16">
        <v>0</v>
      </c>
      <c r="J50" s="16">
        <v>0</v>
      </c>
      <c r="K50" s="16">
        <v>1</v>
      </c>
      <c r="L50" s="16">
        <v>0</v>
      </c>
      <c r="M50" s="16">
        <v>18</v>
      </c>
      <c r="N50" s="16">
        <v>14</v>
      </c>
      <c r="O50" s="16">
        <v>23</v>
      </c>
      <c r="P50" s="16">
        <v>17</v>
      </c>
      <c r="Q50" s="16">
        <v>15</v>
      </c>
      <c r="R50" s="17">
        <f>SUM(C50:G50)/SUM(M50:Q50)</f>
        <v>0.39080459770114945</v>
      </c>
      <c r="S50" s="17">
        <f>SUM(H50:L50)/SUM(M50:Q50)</f>
        <v>1.1494252873563218E-2</v>
      </c>
    </row>
    <row r="51" spans="1:19" x14ac:dyDescent="0.25">
      <c r="A51" s="14" t="s">
        <v>83</v>
      </c>
      <c r="B51" s="18" t="s">
        <v>84</v>
      </c>
      <c r="C51" s="16">
        <v>5</v>
      </c>
      <c r="D51" s="16">
        <v>8</v>
      </c>
      <c r="E51" s="16">
        <v>8</v>
      </c>
      <c r="F51" s="16">
        <v>7</v>
      </c>
      <c r="G51" s="16">
        <v>9</v>
      </c>
      <c r="H51" s="16">
        <v>1</v>
      </c>
      <c r="I51" s="16">
        <v>0</v>
      </c>
      <c r="J51" s="16">
        <v>1</v>
      </c>
      <c r="K51" s="16">
        <v>3</v>
      </c>
      <c r="L51" s="16">
        <v>1</v>
      </c>
      <c r="M51" s="16">
        <v>29</v>
      </c>
      <c r="N51" s="16">
        <v>39</v>
      </c>
      <c r="O51" s="16">
        <v>19</v>
      </c>
      <c r="P51" s="16">
        <v>34</v>
      </c>
      <c r="Q51" s="16">
        <v>16</v>
      </c>
      <c r="R51" s="17">
        <f>SUM(C51:G51)/SUM(M51:Q51)</f>
        <v>0.27007299270072993</v>
      </c>
      <c r="S51" s="17">
        <f>SUM(H51:L51)/SUM(M51:Q51)</f>
        <v>4.3795620437956206E-2</v>
      </c>
    </row>
    <row r="52" spans="1:19" x14ac:dyDescent="0.25">
      <c r="A52" s="22" t="s">
        <v>85</v>
      </c>
      <c r="B52" s="15" t="s">
        <v>86</v>
      </c>
      <c r="C52" s="16">
        <v>6</v>
      </c>
      <c r="D52" s="16">
        <v>6</v>
      </c>
      <c r="E52" s="16">
        <v>8</v>
      </c>
      <c r="F52" s="16">
        <v>6</v>
      </c>
      <c r="G52" s="16">
        <v>8</v>
      </c>
      <c r="H52" s="16">
        <v>0</v>
      </c>
      <c r="I52" s="16">
        <v>0</v>
      </c>
      <c r="J52" s="16">
        <v>0</v>
      </c>
      <c r="K52" s="16">
        <v>0</v>
      </c>
      <c r="L52" s="16">
        <v>1</v>
      </c>
      <c r="M52" s="16">
        <v>27</v>
      </c>
      <c r="N52" s="16">
        <v>14</v>
      </c>
      <c r="O52" s="16">
        <v>26</v>
      </c>
      <c r="P52" s="16">
        <v>23</v>
      </c>
      <c r="Q52" s="16">
        <v>25</v>
      </c>
      <c r="R52" s="17">
        <f>SUM(C52:G52)/SUM(M52:Q52)</f>
        <v>0.29565217391304349</v>
      </c>
      <c r="S52" s="17">
        <f>SUM(H52:L52)/SUM(M52:Q52)</f>
        <v>8.6956521739130436E-3</v>
      </c>
    </row>
    <row r="53" spans="1:19" x14ac:dyDescent="0.25">
      <c r="A53" s="23" t="s">
        <v>87</v>
      </c>
      <c r="B53" s="18" t="s">
        <v>88</v>
      </c>
      <c r="C53" s="16">
        <v>4</v>
      </c>
      <c r="D53" s="16">
        <v>7</v>
      </c>
      <c r="E53" s="16">
        <v>8</v>
      </c>
      <c r="F53" s="16">
        <v>6</v>
      </c>
      <c r="G53" s="16">
        <v>8</v>
      </c>
      <c r="M53" s="16">
        <v>28</v>
      </c>
      <c r="N53" s="16">
        <v>38</v>
      </c>
      <c r="O53" s="16">
        <v>35</v>
      </c>
      <c r="P53" s="16">
        <v>33</v>
      </c>
      <c r="Q53" s="16">
        <v>42</v>
      </c>
      <c r="R53" s="17">
        <f>SUM(C53:G53)/SUM(M53:Q53)</f>
        <v>0.1875</v>
      </c>
      <c r="S53" s="17">
        <f>SUM(H53:L53)/SUM(M53:Q53)</f>
        <v>0</v>
      </c>
    </row>
    <row r="54" spans="1:19" x14ac:dyDescent="0.25">
      <c r="A54" s="23" t="s">
        <v>89</v>
      </c>
      <c r="B54" s="22" t="s">
        <v>90</v>
      </c>
      <c r="C54" s="16">
        <v>16</v>
      </c>
      <c r="D54" s="16">
        <v>13</v>
      </c>
      <c r="E54" s="16">
        <v>11</v>
      </c>
      <c r="F54" s="16">
        <v>12</v>
      </c>
      <c r="G54" s="16">
        <v>7</v>
      </c>
      <c r="H54" s="16">
        <v>1</v>
      </c>
      <c r="I54" s="16">
        <v>1</v>
      </c>
      <c r="J54" s="16">
        <v>2</v>
      </c>
      <c r="K54" s="16">
        <v>0</v>
      </c>
      <c r="L54" s="16">
        <v>2</v>
      </c>
      <c r="M54" s="16">
        <v>28</v>
      </c>
      <c r="N54" s="16">
        <v>26</v>
      </c>
      <c r="O54" s="16">
        <v>22</v>
      </c>
      <c r="P54" s="16">
        <v>23</v>
      </c>
      <c r="Q54" s="16">
        <v>31</v>
      </c>
      <c r="R54" s="17">
        <f>SUM(C54:G54)/SUM(M54:Q54)</f>
        <v>0.45384615384615384</v>
      </c>
      <c r="S54" s="17">
        <f>SUM(H54:L54)/SUM(M54:Q54)</f>
        <v>4.6153846153846156E-2</v>
      </c>
    </row>
    <row r="55" spans="1:19" x14ac:dyDescent="0.25">
      <c r="A55" s="24" t="s">
        <v>91</v>
      </c>
      <c r="B55" s="15" t="s">
        <v>12</v>
      </c>
      <c r="C55" s="16">
        <v>7</v>
      </c>
      <c r="D55" s="16">
        <v>6</v>
      </c>
      <c r="E55" s="16">
        <v>7</v>
      </c>
      <c r="F55" s="16">
        <v>6</v>
      </c>
      <c r="G55" s="16">
        <v>7</v>
      </c>
      <c r="H55" s="16">
        <v>1</v>
      </c>
      <c r="I55" s="16">
        <v>1</v>
      </c>
      <c r="J55" s="16">
        <v>0</v>
      </c>
      <c r="K55" s="16">
        <v>0</v>
      </c>
      <c r="L55" s="16">
        <v>0</v>
      </c>
      <c r="M55" s="16">
        <v>26</v>
      </c>
      <c r="N55" s="16">
        <v>27</v>
      </c>
      <c r="O55" s="16">
        <v>27</v>
      </c>
      <c r="P55" s="16">
        <v>28</v>
      </c>
      <c r="Q55" s="16">
        <v>33</v>
      </c>
      <c r="R55" s="17">
        <f>SUM(C55:G55)/SUM(M55:Q55)</f>
        <v>0.23404255319148937</v>
      </c>
      <c r="S55" s="17">
        <f>SUM(H55:L55)/SUM(M55:Q55)</f>
        <v>1.4184397163120567E-2</v>
      </c>
    </row>
    <row r="56" spans="1:19" x14ac:dyDescent="0.25">
      <c r="A56" s="14" t="s">
        <v>92</v>
      </c>
      <c r="B56" s="18" t="s">
        <v>93</v>
      </c>
      <c r="C56" s="16">
        <v>2</v>
      </c>
      <c r="D56" s="16">
        <v>4</v>
      </c>
      <c r="E56" s="16">
        <v>2</v>
      </c>
      <c r="F56" s="16">
        <v>2</v>
      </c>
      <c r="G56" s="16">
        <v>7</v>
      </c>
      <c r="H56" s="16">
        <v>2</v>
      </c>
      <c r="I56" s="16">
        <v>1</v>
      </c>
      <c r="J56" s="16">
        <v>2</v>
      </c>
      <c r="K56" s="16">
        <v>0</v>
      </c>
      <c r="L56" s="16">
        <v>2</v>
      </c>
      <c r="M56" s="16">
        <v>19</v>
      </c>
      <c r="N56" s="16">
        <v>25</v>
      </c>
      <c r="O56" s="16">
        <v>37</v>
      </c>
      <c r="P56" s="16">
        <v>22</v>
      </c>
      <c r="Q56" s="16">
        <v>26</v>
      </c>
      <c r="R56" s="17">
        <f>SUM(C56:G56)/SUM(M56:Q56)</f>
        <v>0.13178294573643412</v>
      </c>
      <c r="S56" s="17">
        <f>SUM(H56:L56)/SUM(M56:Q56)</f>
        <v>5.4263565891472867E-2</v>
      </c>
    </row>
    <row r="57" spans="1:19" x14ac:dyDescent="0.25">
      <c r="A57" s="25" t="s">
        <v>94</v>
      </c>
      <c r="B57" s="18" t="s">
        <v>95</v>
      </c>
      <c r="C57" s="16">
        <v>5</v>
      </c>
      <c r="D57" s="16">
        <v>3</v>
      </c>
      <c r="E57" s="16">
        <v>1</v>
      </c>
      <c r="F57" s="16">
        <v>4</v>
      </c>
      <c r="G57" s="16">
        <v>5</v>
      </c>
      <c r="H57" s="16">
        <v>0</v>
      </c>
      <c r="I57" s="16">
        <v>0</v>
      </c>
      <c r="J57" s="16">
        <v>1</v>
      </c>
      <c r="K57" s="16">
        <v>0</v>
      </c>
      <c r="L57" s="16">
        <v>0</v>
      </c>
      <c r="M57" s="16">
        <v>20</v>
      </c>
      <c r="N57" s="16">
        <v>13</v>
      </c>
      <c r="O57" s="16">
        <v>11</v>
      </c>
      <c r="P57" s="16">
        <v>15</v>
      </c>
      <c r="Q57" s="16">
        <v>23</v>
      </c>
      <c r="R57" s="17">
        <f>SUM(C57:G57)/SUM(M57:Q57)</f>
        <v>0.21951219512195122</v>
      </c>
      <c r="S57" s="17">
        <f>SUM(H57:L57)/SUM(M57:Q57)</f>
        <v>1.2195121951219513E-2</v>
      </c>
    </row>
    <row r="58" spans="1:19" x14ac:dyDescent="0.25">
      <c r="A58" s="14" t="s">
        <v>96</v>
      </c>
      <c r="B58" s="21" t="s">
        <v>97</v>
      </c>
      <c r="C58" s="16">
        <v>6</v>
      </c>
      <c r="D58" s="16">
        <v>7</v>
      </c>
      <c r="E58" s="16">
        <v>9</v>
      </c>
      <c r="F58" s="16">
        <v>3</v>
      </c>
      <c r="G58" s="16">
        <v>5</v>
      </c>
      <c r="H58" s="16">
        <v>0</v>
      </c>
      <c r="I58" s="16">
        <v>1</v>
      </c>
      <c r="J58" s="16">
        <v>2</v>
      </c>
      <c r="K58" s="16">
        <v>1</v>
      </c>
      <c r="L58" s="16">
        <v>1</v>
      </c>
      <c r="M58" s="16">
        <v>36</v>
      </c>
      <c r="N58" s="16">
        <v>37</v>
      </c>
      <c r="O58" s="16">
        <v>40</v>
      </c>
      <c r="P58" s="16">
        <v>39</v>
      </c>
      <c r="Q58" s="16">
        <v>48</v>
      </c>
      <c r="R58" s="17">
        <f>SUM(C58:G58)/SUM(M58:Q58)</f>
        <v>0.15</v>
      </c>
      <c r="S58" s="17">
        <f>SUM(H58:L58)/SUM(M58:Q58)</f>
        <v>2.5000000000000001E-2</v>
      </c>
    </row>
    <row r="59" spans="1:19" x14ac:dyDescent="0.25">
      <c r="A59" s="14" t="s">
        <v>98</v>
      </c>
      <c r="B59" s="18" t="s">
        <v>99</v>
      </c>
      <c r="C59" s="16">
        <v>7</v>
      </c>
      <c r="D59" s="16">
        <v>3</v>
      </c>
      <c r="E59" s="16">
        <v>12</v>
      </c>
      <c r="F59" s="16">
        <v>10</v>
      </c>
      <c r="G59" s="16">
        <v>4</v>
      </c>
      <c r="H59" s="16">
        <v>0</v>
      </c>
      <c r="I59" s="16">
        <v>1</v>
      </c>
      <c r="J59" s="16">
        <v>1</v>
      </c>
      <c r="K59" s="16">
        <v>0</v>
      </c>
      <c r="L59" s="16">
        <v>2</v>
      </c>
      <c r="M59" s="16">
        <v>22</v>
      </c>
      <c r="N59" s="16">
        <v>17</v>
      </c>
      <c r="O59" s="16">
        <v>24</v>
      </c>
      <c r="P59" s="16">
        <v>18</v>
      </c>
      <c r="Q59" s="16">
        <v>8</v>
      </c>
      <c r="R59" s="17">
        <f>SUM(C59:G59)/SUM(M59:Q59)</f>
        <v>0.4044943820224719</v>
      </c>
      <c r="S59" s="17">
        <f>SUM(H59:L59)/SUM(M59:Q59)</f>
        <v>4.49438202247191E-2</v>
      </c>
    </row>
    <row r="60" spans="1:19" x14ac:dyDescent="0.25">
      <c r="A60" s="14" t="s">
        <v>100</v>
      </c>
      <c r="B60" s="18" t="s">
        <v>101</v>
      </c>
      <c r="C60" s="16">
        <v>12</v>
      </c>
      <c r="D60" s="16">
        <v>11</v>
      </c>
      <c r="E60" s="16">
        <v>9</v>
      </c>
      <c r="F60" s="16">
        <v>9</v>
      </c>
      <c r="G60" s="16">
        <v>4</v>
      </c>
      <c r="H60" s="16">
        <v>0</v>
      </c>
      <c r="I60" s="16">
        <v>2</v>
      </c>
      <c r="J60" s="16">
        <v>0</v>
      </c>
      <c r="K60" s="16">
        <v>1</v>
      </c>
      <c r="L60" s="16">
        <v>2</v>
      </c>
      <c r="M60" s="16">
        <v>27</v>
      </c>
      <c r="N60" s="16">
        <v>25</v>
      </c>
      <c r="O60" s="16">
        <v>15</v>
      </c>
      <c r="P60" s="16">
        <v>20</v>
      </c>
      <c r="Q60" s="16">
        <v>18</v>
      </c>
      <c r="R60" s="17">
        <f>SUM(C60:G60)/SUM(M60:Q60)</f>
        <v>0.42857142857142855</v>
      </c>
      <c r="S60" s="17">
        <f>SUM(H60:L60)/SUM(M60:Q60)</f>
        <v>4.7619047619047616E-2</v>
      </c>
    </row>
    <row r="61" spans="1:19" x14ac:dyDescent="0.25">
      <c r="A61" s="23" t="s">
        <v>102</v>
      </c>
      <c r="B61" s="18" t="s">
        <v>103</v>
      </c>
      <c r="C61" s="16">
        <v>8</v>
      </c>
      <c r="D61" s="16">
        <v>4</v>
      </c>
      <c r="E61" s="16">
        <v>3</v>
      </c>
      <c r="F61" s="16">
        <v>5</v>
      </c>
      <c r="G61" s="16">
        <v>4</v>
      </c>
      <c r="H61" s="16">
        <v>1</v>
      </c>
      <c r="I61" s="16">
        <v>2</v>
      </c>
      <c r="J61" s="16">
        <v>2</v>
      </c>
      <c r="K61" s="16">
        <v>2</v>
      </c>
      <c r="L61" s="16">
        <v>0</v>
      </c>
      <c r="M61" s="16">
        <v>19</v>
      </c>
      <c r="N61" s="16">
        <v>17</v>
      </c>
      <c r="O61" s="16">
        <v>16</v>
      </c>
      <c r="P61" s="16">
        <v>12</v>
      </c>
      <c r="Q61" s="16">
        <v>17</v>
      </c>
      <c r="R61" s="17">
        <f>SUM(C61:G61)/SUM(M61:Q61)</f>
        <v>0.29629629629629628</v>
      </c>
      <c r="S61" s="17">
        <f>SUM(H61:L61)/SUM(M61:Q61)</f>
        <v>8.6419753086419748E-2</v>
      </c>
    </row>
    <row r="62" spans="1:19" x14ac:dyDescent="0.25">
      <c r="A62" s="14" t="s">
        <v>104</v>
      </c>
      <c r="B62" s="18" t="s">
        <v>105</v>
      </c>
      <c r="C62" s="16">
        <v>1</v>
      </c>
      <c r="D62" s="16">
        <v>2</v>
      </c>
      <c r="E62" s="16">
        <v>1</v>
      </c>
      <c r="F62" s="16">
        <v>0</v>
      </c>
      <c r="G62" s="16">
        <v>4</v>
      </c>
      <c r="H62" s="16">
        <v>0</v>
      </c>
      <c r="I62" s="16">
        <v>0</v>
      </c>
      <c r="J62" s="16">
        <v>0</v>
      </c>
      <c r="K62" s="16">
        <v>1</v>
      </c>
      <c r="L62" s="16">
        <v>0</v>
      </c>
      <c r="M62" s="16">
        <v>4</v>
      </c>
      <c r="N62" s="16">
        <v>7</v>
      </c>
      <c r="O62" s="16">
        <v>5</v>
      </c>
      <c r="P62" s="16">
        <v>6</v>
      </c>
      <c r="Q62" s="16">
        <v>16</v>
      </c>
      <c r="R62" s="17">
        <f>SUM(C62:G62)/SUM(M62:Q62)</f>
        <v>0.21052631578947367</v>
      </c>
      <c r="S62" s="17">
        <f>SUM(H62:L62)/SUM(M62:Q62)</f>
        <v>2.6315789473684209E-2</v>
      </c>
    </row>
    <row r="63" spans="1:19" x14ac:dyDescent="0.25">
      <c r="A63" s="14" t="s">
        <v>106</v>
      </c>
      <c r="B63" s="18" t="s">
        <v>107</v>
      </c>
      <c r="C63" s="16">
        <v>5</v>
      </c>
      <c r="D63" s="16">
        <v>4</v>
      </c>
      <c r="E63" s="16">
        <v>5</v>
      </c>
      <c r="F63" s="16">
        <v>6</v>
      </c>
      <c r="G63" s="16">
        <v>4</v>
      </c>
      <c r="H63" s="16">
        <v>0</v>
      </c>
      <c r="I63" s="16">
        <v>0</v>
      </c>
      <c r="J63" s="16">
        <v>0</v>
      </c>
      <c r="K63" s="16">
        <v>2</v>
      </c>
      <c r="L63" s="16">
        <v>1</v>
      </c>
      <c r="M63" s="16">
        <v>17</v>
      </c>
      <c r="N63" s="16">
        <v>20</v>
      </c>
      <c r="O63" s="16">
        <v>14</v>
      </c>
      <c r="P63" s="16">
        <v>15</v>
      </c>
      <c r="Q63" s="16">
        <v>25</v>
      </c>
      <c r="R63" s="17">
        <f>SUM(C63:G63)/SUM(M63:Q63)</f>
        <v>0.26373626373626374</v>
      </c>
      <c r="S63" s="17">
        <f>SUM(H63:L63)/SUM(M63:Q63)</f>
        <v>3.2967032967032968E-2</v>
      </c>
    </row>
    <row r="64" spans="1:19" x14ac:dyDescent="0.25">
      <c r="A64" s="22" t="s">
        <v>108</v>
      </c>
      <c r="B64" s="15" t="s">
        <v>109</v>
      </c>
      <c r="C64" s="16">
        <v>6</v>
      </c>
      <c r="D64" s="16">
        <v>6</v>
      </c>
      <c r="E64" s="16">
        <v>4</v>
      </c>
      <c r="F64" s="16">
        <v>3</v>
      </c>
      <c r="G64" s="16">
        <v>3</v>
      </c>
      <c r="M64" s="16">
        <v>16</v>
      </c>
      <c r="N64" s="16">
        <v>11</v>
      </c>
      <c r="O64" s="16">
        <v>10</v>
      </c>
      <c r="P64" s="16">
        <v>3</v>
      </c>
      <c r="Q64" s="16">
        <v>16</v>
      </c>
      <c r="R64" s="17">
        <f>SUM(C64:G64)/SUM(M64:Q64)</f>
        <v>0.39285714285714285</v>
      </c>
      <c r="S64" s="17">
        <f>SUM(H64:L64)/SUM(M64:Q64)</f>
        <v>0</v>
      </c>
    </row>
    <row r="65" spans="1:19" x14ac:dyDescent="0.25">
      <c r="A65" s="14" t="s">
        <v>110</v>
      </c>
      <c r="B65" s="18" t="s">
        <v>111</v>
      </c>
      <c r="C65" s="16">
        <v>4</v>
      </c>
      <c r="D65" s="16">
        <v>3</v>
      </c>
      <c r="E65" s="16">
        <v>1</v>
      </c>
      <c r="F65" s="16">
        <v>2</v>
      </c>
      <c r="G65" s="16">
        <v>3</v>
      </c>
      <c r="M65" s="16">
        <v>9</v>
      </c>
      <c r="N65" s="16">
        <v>10</v>
      </c>
      <c r="O65" s="16">
        <v>8</v>
      </c>
      <c r="P65" s="16">
        <v>6</v>
      </c>
      <c r="Q65" s="16">
        <v>12</v>
      </c>
      <c r="R65" s="17">
        <f>SUM(C65:G65)/SUM(M65:Q65)</f>
        <v>0.28888888888888886</v>
      </c>
      <c r="S65" s="17">
        <f>SUM(H65:L65)/SUM(M65:Q65)</f>
        <v>0</v>
      </c>
    </row>
    <row r="66" spans="1:19" x14ac:dyDescent="0.25">
      <c r="A66" s="14" t="s">
        <v>112</v>
      </c>
      <c r="B66" s="18" t="s">
        <v>63</v>
      </c>
      <c r="C66" s="16">
        <v>3</v>
      </c>
      <c r="D66" s="16"/>
      <c r="E66" s="16">
        <v>0</v>
      </c>
      <c r="F66" s="16">
        <v>0</v>
      </c>
      <c r="G66" s="16">
        <v>2</v>
      </c>
      <c r="H66" s="16">
        <v>1</v>
      </c>
      <c r="J66" s="16">
        <v>0</v>
      </c>
      <c r="K66" s="16">
        <v>0</v>
      </c>
      <c r="L66" s="16">
        <v>0</v>
      </c>
      <c r="M66" s="16">
        <v>7</v>
      </c>
      <c r="N66" s="16">
        <v>0</v>
      </c>
      <c r="O66" s="16">
        <v>2</v>
      </c>
      <c r="P66" s="16">
        <v>2</v>
      </c>
      <c r="Q66" s="16">
        <v>4</v>
      </c>
      <c r="R66" s="17">
        <f>SUM(C66:G66)/SUM(M66:Q66)</f>
        <v>0.33333333333333331</v>
      </c>
      <c r="S66" s="17">
        <f>SUM(H66:L66)/SUM(M66:Q66)</f>
        <v>6.6666666666666666E-2</v>
      </c>
    </row>
    <row r="67" spans="1:19" x14ac:dyDescent="0.25">
      <c r="A67" s="14" t="s">
        <v>113</v>
      </c>
      <c r="B67" s="21" t="s">
        <v>114</v>
      </c>
      <c r="C67" s="16"/>
      <c r="D67" s="16">
        <v>4</v>
      </c>
      <c r="E67" s="16">
        <v>1</v>
      </c>
      <c r="F67" s="16">
        <v>0</v>
      </c>
      <c r="G67" s="16">
        <v>2</v>
      </c>
      <c r="M67" s="16">
        <v>0</v>
      </c>
      <c r="N67" s="16">
        <v>5</v>
      </c>
      <c r="O67" s="16">
        <v>2</v>
      </c>
      <c r="P67" s="16">
        <v>2</v>
      </c>
      <c r="Q67" s="16">
        <v>3</v>
      </c>
      <c r="R67" s="17">
        <f>SUM(C67:G67)/SUM(M67:Q67)</f>
        <v>0.58333333333333337</v>
      </c>
      <c r="S67" s="17">
        <f>SUM(H67:L67)/SUM(M67:Q67)</f>
        <v>0</v>
      </c>
    </row>
    <row r="68" spans="1:19" x14ac:dyDescent="0.25">
      <c r="A68" s="19" t="s">
        <v>115</v>
      </c>
      <c r="B68" s="18" t="s">
        <v>67</v>
      </c>
      <c r="C68" s="16">
        <v>5</v>
      </c>
      <c r="D68" s="16">
        <v>3</v>
      </c>
      <c r="E68" s="16">
        <v>2</v>
      </c>
      <c r="F68" s="16">
        <v>3</v>
      </c>
      <c r="G68" s="16">
        <v>2</v>
      </c>
      <c r="M68" s="16">
        <v>9</v>
      </c>
      <c r="N68" s="16">
        <v>9</v>
      </c>
      <c r="O68" s="16">
        <v>7</v>
      </c>
      <c r="P68" s="16">
        <v>7</v>
      </c>
      <c r="Q68" s="16">
        <v>14</v>
      </c>
      <c r="R68" s="17">
        <f>SUM(C68:G68)/SUM(M68:Q68)</f>
        <v>0.32608695652173914</v>
      </c>
      <c r="S68" s="17">
        <f>SUM(H68:L68)/SUM(M68:Q68)</f>
        <v>0</v>
      </c>
    </row>
    <row r="69" spans="1:19" x14ac:dyDescent="0.25">
      <c r="A69" s="14" t="s">
        <v>83</v>
      </c>
      <c r="B69" s="18" t="s">
        <v>116</v>
      </c>
      <c r="C69" s="16">
        <v>2</v>
      </c>
      <c r="D69" s="16">
        <v>3</v>
      </c>
      <c r="E69" s="16">
        <v>2</v>
      </c>
      <c r="F69" s="16">
        <v>1</v>
      </c>
      <c r="G69" s="16">
        <v>2</v>
      </c>
      <c r="M69" s="16">
        <v>8</v>
      </c>
      <c r="N69" s="16">
        <v>7</v>
      </c>
      <c r="O69" s="16">
        <v>9</v>
      </c>
      <c r="P69" s="16">
        <v>5</v>
      </c>
      <c r="Q69" s="16">
        <v>7</v>
      </c>
      <c r="R69" s="17">
        <f>SUM(C69:G69)/SUM(M69:Q69)</f>
        <v>0.27777777777777779</v>
      </c>
      <c r="S69" s="17">
        <f>SUM(H69:L69)/SUM(M69:Q69)</f>
        <v>0</v>
      </c>
    </row>
    <row r="70" spans="1:19" x14ac:dyDescent="0.25">
      <c r="A70" s="20" t="s">
        <v>117</v>
      </c>
      <c r="B70" s="21" t="s">
        <v>118</v>
      </c>
      <c r="C70" s="16">
        <v>1</v>
      </c>
      <c r="D70" s="16">
        <v>1</v>
      </c>
      <c r="E70" s="16">
        <v>0</v>
      </c>
      <c r="F70" s="16">
        <v>0</v>
      </c>
      <c r="G70" s="16">
        <v>2</v>
      </c>
      <c r="H70" s="16">
        <v>1</v>
      </c>
      <c r="I70" s="16">
        <v>0</v>
      </c>
      <c r="J70" s="16">
        <v>0</v>
      </c>
      <c r="K70" s="16">
        <v>0</v>
      </c>
      <c r="L70" s="16">
        <v>1</v>
      </c>
      <c r="M70" s="16">
        <v>7</v>
      </c>
      <c r="N70" s="16">
        <v>8</v>
      </c>
      <c r="O70" s="16">
        <v>5</v>
      </c>
      <c r="P70" s="16">
        <v>3</v>
      </c>
      <c r="Q70" s="16">
        <v>8</v>
      </c>
      <c r="R70" s="17">
        <f>SUM(C70:G70)/SUM(M70:Q70)</f>
        <v>0.12903225806451613</v>
      </c>
      <c r="S70" s="17">
        <f>SUM(H70:L70)/SUM(M70:Q70)</f>
        <v>6.4516129032258063E-2</v>
      </c>
    </row>
    <row r="71" spans="1:19" x14ac:dyDescent="0.25">
      <c r="A71" s="24" t="s">
        <v>119</v>
      </c>
      <c r="B71" s="15" t="s">
        <v>63</v>
      </c>
      <c r="C71" s="16">
        <v>2</v>
      </c>
      <c r="D71" s="16">
        <v>3</v>
      </c>
      <c r="E71" s="16">
        <v>0</v>
      </c>
      <c r="F71" s="16">
        <v>2</v>
      </c>
      <c r="G71" s="16">
        <v>1</v>
      </c>
      <c r="H71" s="16">
        <v>0</v>
      </c>
      <c r="I71" s="16">
        <v>0</v>
      </c>
      <c r="J71" s="16">
        <v>1</v>
      </c>
      <c r="K71" s="16">
        <v>0</v>
      </c>
      <c r="L71" s="16">
        <v>0</v>
      </c>
      <c r="M71" s="16">
        <v>8</v>
      </c>
      <c r="N71" s="16">
        <v>13</v>
      </c>
      <c r="O71" s="16">
        <v>13</v>
      </c>
      <c r="P71" s="16">
        <v>9</v>
      </c>
      <c r="Q71" s="16">
        <v>10</v>
      </c>
      <c r="R71" s="17">
        <f>SUM(C71:G71)/SUM(M71:Q71)</f>
        <v>0.15094339622641509</v>
      </c>
      <c r="S71" s="17">
        <f>SUM(H71:L71)/SUM(M71:Q71)</f>
        <v>1.8867924528301886E-2</v>
      </c>
    </row>
    <row r="72" spans="1:19" x14ac:dyDescent="0.25">
      <c r="A72" s="25" t="s">
        <v>120</v>
      </c>
      <c r="B72" s="22" t="s">
        <v>121</v>
      </c>
      <c r="C72" s="16">
        <v>3</v>
      </c>
      <c r="D72" s="16">
        <v>4</v>
      </c>
      <c r="E72" s="16">
        <v>3</v>
      </c>
      <c r="F72" s="16">
        <v>3</v>
      </c>
      <c r="G72" s="16">
        <v>1</v>
      </c>
      <c r="H72" s="16">
        <v>1</v>
      </c>
      <c r="I72" s="16">
        <v>0</v>
      </c>
      <c r="J72" s="16">
        <v>0</v>
      </c>
      <c r="K72" s="16">
        <v>0</v>
      </c>
      <c r="L72" s="16">
        <v>0</v>
      </c>
      <c r="M72" s="16">
        <v>11</v>
      </c>
      <c r="N72" s="16">
        <v>21</v>
      </c>
      <c r="O72" s="16">
        <v>12</v>
      </c>
      <c r="P72" s="16">
        <v>8</v>
      </c>
      <c r="Q72" s="16">
        <v>11</v>
      </c>
      <c r="R72" s="17">
        <f>SUM(C72:G72)/SUM(M72:Q72)</f>
        <v>0.22222222222222221</v>
      </c>
      <c r="S72" s="17">
        <f>SUM(H72:L72)/SUM(M72:Q72)</f>
        <v>1.5873015873015872E-2</v>
      </c>
    </row>
    <row r="73" spans="1:19" x14ac:dyDescent="0.25">
      <c r="A73" s="26" t="s">
        <v>53</v>
      </c>
      <c r="B73" s="18" t="s">
        <v>122</v>
      </c>
      <c r="C73" s="16">
        <v>2</v>
      </c>
      <c r="D73" s="16">
        <v>2</v>
      </c>
      <c r="E73" s="16">
        <v>1</v>
      </c>
      <c r="F73" s="16">
        <v>1</v>
      </c>
      <c r="G73" s="16">
        <v>1</v>
      </c>
      <c r="M73" s="16">
        <v>3</v>
      </c>
      <c r="N73" s="16">
        <v>3</v>
      </c>
      <c r="O73" s="16">
        <v>3</v>
      </c>
      <c r="P73" s="16">
        <v>3</v>
      </c>
      <c r="Q73" s="16">
        <v>4</v>
      </c>
      <c r="R73" s="17">
        <f>SUM(C73:G73)/SUM(M73:Q73)</f>
        <v>0.4375</v>
      </c>
      <c r="S73" s="17">
        <f>SUM(H73:L73)/SUM(M73:Q73)</f>
        <v>0</v>
      </c>
    </row>
    <row r="74" spans="1:19" x14ac:dyDescent="0.25">
      <c r="A74" s="23" t="s">
        <v>123</v>
      </c>
      <c r="B74" s="18" t="s">
        <v>124</v>
      </c>
      <c r="C74" s="16">
        <v>0</v>
      </c>
      <c r="D74" s="16">
        <v>0</v>
      </c>
      <c r="E74" s="16">
        <v>0</v>
      </c>
      <c r="F74" s="16">
        <v>0</v>
      </c>
      <c r="G74" s="16">
        <v>1</v>
      </c>
      <c r="H74" s="16">
        <v>1</v>
      </c>
      <c r="I74" s="16">
        <v>1</v>
      </c>
      <c r="J74" s="16">
        <v>0</v>
      </c>
      <c r="K74" s="16">
        <v>0</v>
      </c>
      <c r="L74" s="16">
        <v>0</v>
      </c>
      <c r="M74" s="16">
        <v>2</v>
      </c>
      <c r="N74" s="16">
        <v>4</v>
      </c>
      <c r="O74" s="16">
        <v>4</v>
      </c>
      <c r="P74" s="16">
        <v>3</v>
      </c>
      <c r="Q74" s="16">
        <v>7</v>
      </c>
      <c r="R74" s="17">
        <f>SUM(C74:G74)/SUM(M74:Q74)</f>
        <v>0.05</v>
      </c>
      <c r="S74" s="17">
        <f>SUM(H74:L74)/SUM(M74:Q74)</f>
        <v>0.1</v>
      </c>
    </row>
    <row r="75" spans="1:19" x14ac:dyDescent="0.25">
      <c r="A75" s="27" t="s">
        <v>125</v>
      </c>
      <c r="B75" s="28" t="s">
        <v>126</v>
      </c>
      <c r="C75" s="16">
        <v>3</v>
      </c>
      <c r="D75" s="16">
        <v>1</v>
      </c>
      <c r="E75" s="16">
        <v>0</v>
      </c>
      <c r="F75" s="16">
        <v>0</v>
      </c>
      <c r="G75" s="16">
        <v>1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6">
        <v>9</v>
      </c>
      <c r="N75" s="16">
        <v>4</v>
      </c>
      <c r="O75" s="16">
        <v>7</v>
      </c>
      <c r="P75" s="16">
        <v>5</v>
      </c>
      <c r="Q75" s="16">
        <v>8</v>
      </c>
      <c r="R75" s="17">
        <f>SUM(C75:G75)/SUM(M75:Q75)</f>
        <v>0.15151515151515152</v>
      </c>
      <c r="S75" s="17">
        <f>SUM(H75:L75)/SUM(M75:Q75)</f>
        <v>3.0303030303030304E-2</v>
      </c>
    </row>
    <row r="76" spans="1:19" x14ac:dyDescent="0.25">
      <c r="A76" s="14" t="s">
        <v>127</v>
      </c>
      <c r="B76" s="18" t="s">
        <v>128</v>
      </c>
      <c r="E76" s="16">
        <v>1</v>
      </c>
      <c r="G76" s="16">
        <v>1</v>
      </c>
      <c r="O76" s="16">
        <v>1</v>
      </c>
      <c r="Q76" s="16">
        <v>2</v>
      </c>
      <c r="R76" s="17">
        <f>SUM(C76:G76)/SUM(M76:Q76)</f>
        <v>0.66666666666666663</v>
      </c>
      <c r="S76" s="17">
        <f>SUM(H76:L76)/SUM(M76:Q76)</f>
        <v>0</v>
      </c>
    </row>
    <row r="77" spans="1:19" x14ac:dyDescent="0.25">
      <c r="A77" s="20" t="s">
        <v>129</v>
      </c>
      <c r="B77" s="21" t="s">
        <v>8</v>
      </c>
      <c r="C77" s="16">
        <v>0</v>
      </c>
      <c r="D77" s="16">
        <v>0</v>
      </c>
      <c r="E77" s="16">
        <v>1</v>
      </c>
      <c r="F77" s="16">
        <v>0</v>
      </c>
      <c r="G77" s="16">
        <v>0</v>
      </c>
      <c r="M77" s="16">
        <v>2</v>
      </c>
      <c r="N77" s="16">
        <v>1</v>
      </c>
      <c r="O77" s="16">
        <v>2</v>
      </c>
      <c r="P77" s="16">
        <v>3</v>
      </c>
      <c r="Q77" s="16">
        <v>3</v>
      </c>
      <c r="R77" s="17">
        <f>SUM(C77:G77)/SUM(M77:Q77)</f>
        <v>9.0909090909090912E-2</v>
      </c>
      <c r="S77" s="17">
        <f>SUM(H77:L77)/SUM(M77:Q77)</f>
        <v>0</v>
      </c>
    </row>
    <row r="78" spans="1:19" x14ac:dyDescent="0.25">
      <c r="A78" s="25" t="s">
        <v>130</v>
      </c>
      <c r="B78" s="22" t="s">
        <v>131</v>
      </c>
      <c r="C78" s="16">
        <v>2</v>
      </c>
      <c r="D78" s="16">
        <v>0</v>
      </c>
      <c r="E78" s="16">
        <v>1</v>
      </c>
      <c r="F78" s="16">
        <v>1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1</v>
      </c>
      <c r="M78" s="16">
        <v>4</v>
      </c>
      <c r="N78" s="16">
        <v>5</v>
      </c>
      <c r="O78" s="16">
        <v>2</v>
      </c>
      <c r="P78" s="16">
        <v>6</v>
      </c>
      <c r="Q78" s="16">
        <v>5</v>
      </c>
      <c r="R78" s="17">
        <f>SUM(C78:G78)/SUM(M78:Q78)</f>
        <v>0.18181818181818182</v>
      </c>
      <c r="S78" s="17">
        <f>SUM(H78:L78)/SUM(M78:Q78)</f>
        <v>4.5454545454545456E-2</v>
      </c>
    </row>
  </sheetData>
  <mergeCells count="2">
    <mergeCell ref="C1:G1"/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9C25E-AB50-420D-8660-2902F6F35EA9}">
  <dimension ref="A1:S78"/>
  <sheetViews>
    <sheetView zoomScale="70" zoomScaleNormal="70" workbookViewId="0">
      <pane ySplit="1" topLeftCell="A2" activePane="bottomLeft" state="frozen"/>
      <selection pane="bottomLeft" sqref="A1:S1048576"/>
    </sheetView>
  </sheetViews>
  <sheetFormatPr defaultRowHeight="15" x14ac:dyDescent="0.25"/>
  <cols>
    <col min="1" max="1" width="13.42578125" style="9" customWidth="1"/>
    <col min="2" max="2" width="9.140625" style="9"/>
    <col min="3" max="3" width="22.140625" style="9" customWidth="1"/>
    <col min="4" max="19" width="9.140625" style="9"/>
  </cols>
  <sheetData>
    <row r="1" spans="1:19" x14ac:dyDescent="0.25">
      <c r="A1" s="10" t="s">
        <v>3</v>
      </c>
      <c r="B1" s="10" t="s">
        <v>4</v>
      </c>
      <c r="C1" s="21" t="s">
        <v>163</v>
      </c>
      <c r="D1" s="44">
        <v>2005</v>
      </c>
      <c r="E1" s="44">
        <v>2006</v>
      </c>
      <c r="F1" s="44">
        <v>2007</v>
      </c>
      <c r="G1" s="44">
        <v>2008</v>
      </c>
      <c r="H1" s="44">
        <v>2009</v>
      </c>
      <c r="I1" s="44">
        <v>2010</v>
      </c>
      <c r="J1" s="44">
        <v>2011</v>
      </c>
      <c r="K1" s="44">
        <v>2012</v>
      </c>
      <c r="L1" s="44">
        <v>2013</v>
      </c>
      <c r="M1" s="44">
        <v>2014</v>
      </c>
      <c r="N1" s="44">
        <v>2015</v>
      </c>
      <c r="O1" s="45">
        <v>2016</v>
      </c>
      <c r="P1" s="45">
        <v>2017</v>
      </c>
      <c r="Q1" s="45">
        <v>2018</v>
      </c>
      <c r="R1" s="45">
        <v>2019</v>
      </c>
      <c r="S1" s="45">
        <v>2020</v>
      </c>
    </row>
    <row r="2" spans="1:19" x14ac:dyDescent="0.25">
      <c r="A2" s="14" t="s">
        <v>36</v>
      </c>
      <c r="B2" s="20" t="s">
        <v>37</v>
      </c>
      <c r="C2" s="42" t="s">
        <v>36</v>
      </c>
      <c r="D2" s="50">
        <v>2</v>
      </c>
      <c r="E2" s="50">
        <v>5</v>
      </c>
      <c r="F2" s="51">
        <v>3</v>
      </c>
      <c r="G2" s="51">
        <v>2</v>
      </c>
      <c r="H2" s="51">
        <v>1</v>
      </c>
      <c r="I2" s="51">
        <v>3</v>
      </c>
      <c r="J2" s="51">
        <v>2</v>
      </c>
      <c r="K2" s="52">
        <v>3</v>
      </c>
      <c r="L2" s="52">
        <v>1</v>
      </c>
      <c r="M2" s="53">
        <v>1</v>
      </c>
      <c r="N2" s="53">
        <v>5</v>
      </c>
      <c r="O2" s="54">
        <v>1</v>
      </c>
      <c r="P2" s="54">
        <v>2</v>
      </c>
      <c r="Q2" s="54">
        <v>7</v>
      </c>
      <c r="R2" s="54">
        <v>4</v>
      </c>
      <c r="S2" s="54">
        <v>4</v>
      </c>
    </row>
    <row r="3" spans="1:19" x14ac:dyDescent="0.25">
      <c r="A3" s="24" t="s">
        <v>81</v>
      </c>
      <c r="B3" s="40" t="s">
        <v>82</v>
      </c>
      <c r="C3" s="46" t="s">
        <v>81</v>
      </c>
      <c r="D3" s="55">
        <v>0</v>
      </c>
      <c r="E3" s="55">
        <v>0</v>
      </c>
      <c r="F3" s="55">
        <v>0</v>
      </c>
      <c r="G3" s="55">
        <v>1</v>
      </c>
      <c r="H3" s="55">
        <v>1</v>
      </c>
      <c r="I3" s="55">
        <v>0</v>
      </c>
      <c r="J3" s="55">
        <v>2</v>
      </c>
      <c r="K3" s="52">
        <v>0</v>
      </c>
      <c r="L3" s="52">
        <v>1</v>
      </c>
      <c r="M3" s="53">
        <v>2</v>
      </c>
      <c r="N3" s="56">
        <v>0</v>
      </c>
      <c r="O3" s="54">
        <v>0</v>
      </c>
      <c r="P3" s="54">
        <v>0</v>
      </c>
      <c r="Q3" s="54">
        <v>0</v>
      </c>
      <c r="R3" s="54">
        <v>1</v>
      </c>
      <c r="S3" s="54">
        <v>0</v>
      </c>
    </row>
    <row r="4" spans="1:19" x14ac:dyDescent="0.25">
      <c r="A4" s="24" t="s">
        <v>91</v>
      </c>
      <c r="B4" s="40" t="s">
        <v>12</v>
      </c>
      <c r="C4" s="43" t="s">
        <v>132</v>
      </c>
      <c r="D4" s="50">
        <v>1</v>
      </c>
      <c r="E4" s="50">
        <v>0</v>
      </c>
      <c r="F4" s="51">
        <v>2</v>
      </c>
      <c r="G4" s="51">
        <v>1</v>
      </c>
      <c r="H4" s="51">
        <v>0</v>
      </c>
      <c r="I4" s="51">
        <v>0</v>
      </c>
      <c r="J4" s="51">
        <v>0</v>
      </c>
      <c r="K4" s="52">
        <v>0</v>
      </c>
      <c r="L4" s="52">
        <v>1</v>
      </c>
      <c r="M4" s="53">
        <v>1</v>
      </c>
      <c r="N4" s="53">
        <v>1</v>
      </c>
      <c r="O4" s="54">
        <v>1</v>
      </c>
      <c r="P4" s="54">
        <v>1</v>
      </c>
      <c r="Q4" s="54">
        <v>0</v>
      </c>
      <c r="R4" s="54">
        <v>0</v>
      </c>
      <c r="S4" s="54">
        <v>0</v>
      </c>
    </row>
    <row r="5" spans="1:19" x14ac:dyDescent="0.25">
      <c r="A5" s="24" t="s">
        <v>39</v>
      </c>
      <c r="B5" s="40" t="s">
        <v>40</v>
      </c>
      <c r="C5" s="42" t="s">
        <v>39</v>
      </c>
      <c r="D5" s="50">
        <v>1</v>
      </c>
      <c r="E5" s="50">
        <v>3</v>
      </c>
      <c r="F5" s="51">
        <v>1</v>
      </c>
      <c r="G5" s="51">
        <v>1</v>
      </c>
      <c r="H5" s="51">
        <v>0</v>
      </c>
      <c r="I5" s="51">
        <v>1</v>
      </c>
      <c r="J5" s="51">
        <v>0</v>
      </c>
      <c r="K5" s="52">
        <v>1</v>
      </c>
      <c r="L5" s="52">
        <v>0</v>
      </c>
      <c r="M5" s="53">
        <v>1</v>
      </c>
      <c r="N5" s="56">
        <v>0</v>
      </c>
      <c r="O5" s="54">
        <v>1</v>
      </c>
      <c r="P5" s="54">
        <v>1</v>
      </c>
      <c r="Q5" s="54">
        <v>2</v>
      </c>
      <c r="R5" s="54">
        <v>2</v>
      </c>
      <c r="S5" s="54">
        <v>0</v>
      </c>
    </row>
    <row r="6" spans="1:19" x14ac:dyDescent="0.25">
      <c r="A6" s="19" t="s">
        <v>33</v>
      </c>
      <c r="B6" s="40" t="s">
        <v>12</v>
      </c>
      <c r="C6" s="43" t="s">
        <v>33</v>
      </c>
      <c r="D6" s="50">
        <v>1</v>
      </c>
      <c r="E6" s="50">
        <v>1</v>
      </c>
      <c r="F6" s="51">
        <v>1</v>
      </c>
      <c r="G6" s="51">
        <v>1</v>
      </c>
      <c r="H6" s="51">
        <v>1</v>
      </c>
      <c r="I6" s="51">
        <v>2</v>
      </c>
      <c r="J6" s="51">
        <v>1</v>
      </c>
      <c r="K6" s="52">
        <v>3</v>
      </c>
      <c r="L6" s="52">
        <v>1</v>
      </c>
      <c r="M6" s="56">
        <v>0</v>
      </c>
      <c r="N6" s="53">
        <v>2</v>
      </c>
      <c r="O6" s="54">
        <v>2</v>
      </c>
      <c r="P6" s="54">
        <v>5</v>
      </c>
      <c r="Q6" s="54">
        <v>1</v>
      </c>
      <c r="R6" s="54">
        <v>3</v>
      </c>
      <c r="S6" s="54">
        <v>4</v>
      </c>
    </row>
    <row r="7" spans="1:19" x14ac:dyDescent="0.25">
      <c r="A7" s="14" t="s">
        <v>56</v>
      </c>
      <c r="B7" s="22" t="s">
        <v>57</v>
      </c>
      <c r="C7" s="42" t="s">
        <v>56</v>
      </c>
      <c r="D7" s="50">
        <v>1</v>
      </c>
      <c r="E7" s="50">
        <v>1</v>
      </c>
      <c r="F7" s="51">
        <v>0</v>
      </c>
      <c r="G7" s="51">
        <v>1</v>
      </c>
      <c r="H7" s="51">
        <v>2</v>
      </c>
      <c r="I7" s="51">
        <v>1</v>
      </c>
      <c r="J7" s="51">
        <v>0</v>
      </c>
      <c r="K7" s="52">
        <v>2</v>
      </c>
      <c r="L7" s="52">
        <v>0</v>
      </c>
      <c r="M7" s="53">
        <v>1</v>
      </c>
      <c r="N7" s="53">
        <v>1</v>
      </c>
      <c r="O7" s="54">
        <v>1</v>
      </c>
      <c r="P7" s="54">
        <v>1</v>
      </c>
      <c r="Q7" s="54">
        <v>0</v>
      </c>
      <c r="R7" s="54">
        <v>2</v>
      </c>
      <c r="S7" s="54">
        <v>1</v>
      </c>
    </row>
    <row r="8" spans="1:19" x14ac:dyDescent="0.25">
      <c r="A8" s="61" t="s">
        <v>120</v>
      </c>
      <c r="B8" s="22" t="s">
        <v>121</v>
      </c>
      <c r="C8" s="42"/>
      <c r="D8" s="55" t="s">
        <v>164</v>
      </c>
      <c r="E8" s="50">
        <v>1</v>
      </c>
      <c r="F8" s="51"/>
      <c r="G8" s="51"/>
      <c r="H8" s="51">
        <v>3</v>
      </c>
      <c r="I8" s="51"/>
      <c r="J8" s="51"/>
      <c r="K8" s="52"/>
      <c r="L8" s="52">
        <v>2</v>
      </c>
      <c r="M8" s="53">
        <v>1</v>
      </c>
      <c r="N8" s="53"/>
      <c r="O8" s="54">
        <v>1</v>
      </c>
      <c r="P8" s="54">
        <v>0</v>
      </c>
      <c r="Q8" s="54">
        <v>0</v>
      </c>
      <c r="R8" s="54">
        <v>0</v>
      </c>
      <c r="S8" s="54">
        <v>0</v>
      </c>
    </row>
    <row r="9" spans="1:19" x14ac:dyDescent="0.25">
      <c r="A9" s="14" t="s">
        <v>100</v>
      </c>
      <c r="B9" s="22" t="s">
        <v>101</v>
      </c>
      <c r="C9" s="42" t="s">
        <v>100</v>
      </c>
      <c r="D9" s="50">
        <v>0</v>
      </c>
      <c r="E9" s="50">
        <v>0</v>
      </c>
      <c r="F9" s="51">
        <v>3</v>
      </c>
      <c r="G9" s="51">
        <v>0</v>
      </c>
      <c r="H9" s="51">
        <v>0</v>
      </c>
      <c r="I9" s="51">
        <v>3</v>
      </c>
      <c r="J9" s="51">
        <v>1</v>
      </c>
      <c r="K9" s="52">
        <v>5</v>
      </c>
      <c r="L9" s="52">
        <v>1</v>
      </c>
      <c r="M9" s="53">
        <v>1</v>
      </c>
      <c r="N9" s="53">
        <v>3</v>
      </c>
      <c r="O9" s="54">
        <v>0</v>
      </c>
      <c r="P9" s="54">
        <v>2</v>
      </c>
      <c r="Q9" s="54">
        <v>0</v>
      </c>
      <c r="R9" s="54">
        <v>1</v>
      </c>
      <c r="S9" s="54">
        <v>2</v>
      </c>
    </row>
    <row r="10" spans="1:19" x14ac:dyDescent="0.25">
      <c r="A10" s="14" t="s">
        <v>112</v>
      </c>
      <c r="B10" s="22" t="s">
        <v>63</v>
      </c>
      <c r="C10" s="46" t="s">
        <v>112</v>
      </c>
      <c r="D10" s="55">
        <v>0</v>
      </c>
      <c r="E10" s="55">
        <v>1</v>
      </c>
      <c r="F10" s="55">
        <v>0</v>
      </c>
      <c r="G10" s="55">
        <v>1</v>
      </c>
      <c r="H10" s="55">
        <v>1</v>
      </c>
      <c r="I10" s="55">
        <v>0</v>
      </c>
      <c r="J10" s="55">
        <v>0</v>
      </c>
      <c r="K10" s="52">
        <v>0</v>
      </c>
      <c r="L10" s="52">
        <v>0</v>
      </c>
      <c r="M10" s="56">
        <v>0</v>
      </c>
      <c r="N10" s="56">
        <v>0</v>
      </c>
      <c r="O10" s="54">
        <v>1</v>
      </c>
      <c r="P10" s="57"/>
      <c r="Q10" s="54">
        <v>0</v>
      </c>
      <c r="R10" s="54">
        <v>0</v>
      </c>
      <c r="S10" s="54">
        <v>0</v>
      </c>
    </row>
    <row r="11" spans="1:19" x14ac:dyDescent="0.25">
      <c r="A11" s="60" t="s">
        <v>108</v>
      </c>
      <c r="B11" s="40" t="s">
        <v>109</v>
      </c>
      <c r="C11" s="46"/>
      <c r="D11" s="55" t="s">
        <v>164</v>
      </c>
      <c r="E11" s="55">
        <v>1</v>
      </c>
      <c r="F11" s="55">
        <v>1</v>
      </c>
      <c r="G11" s="55">
        <v>1</v>
      </c>
      <c r="H11" s="55"/>
      <c r="I11" s="55">
        <v>1</v>
      </c>
      <c r="J11" s="55"/>
      <c r="K11" s="52"/>
      <c r="L11" s="52"/>
      <c r="M11" s="56"/>
      <c r="N11" s="56"/>
      <c r="O11" s="57"/>
      <c r="P11" s="57"/>
      <c r="Q11" s="57"/>
      <c r="R11" s="57"/>
      <c r="S11" s="57"/>
    </row>
    <row r="12" spans="1:19" x14ac:dyDescent="0.25">
      <c r="A12" s="14" t="s">
        <v>127</v>
      </c>
      <c r="B12" s="22" t="s">
        <v>128</v>
      </c>
      <c r="C12" s="46" t="s">
        <v>127</v>
      </c>
      <c r="D12" s="55">
        <v>0</v>
      </c>
      <c r="E12" s="55">
        <v>0</v>
      </c>
      <c r="F12" s="55"/>
      <c r="G12" s="55"/>
      <c r="H12" s="55"/>
      <c r="I12" s="55"/>
      <c r="J12" s="55">
        <v>0</v>
      </c>
      <c r="K12" s="52">
        <v>0</v>
      </c>
      <c r="L12" s="52">
        <v>0</v>
      </c>
      <c r="M12" s="56">
        <v>0</v>
      </c>
      <c r="N12" s="56">
        <v>0</v>
      </c>
      <c r="O12" s="57"/>
      <c r="P12" s="57"/>
      <c r="Q12" s="57"/>
      <c r="R12" s="57"/>
      <c r="S12" s="57"/>
    </row>
    <row r="13" spans="1:19" x14ac:dyDescent="0.25">
      <c r="A13" s="14" t="s">
        <v>83</v>
      </c>
      <c r="B13" s="22" t="s">
        <v>84</v>
      </c>
      <c r="C13" s="46" t="s">
        <v>83</v>
      </c>
      <c r="D13" s="55">
        <v>2</v>
      </c>
      <c r="E13" s="55">
        <v>0</v>
      </c>
      <c r="F13" s="55">
        <v>0</v>
      </c>
      <c r="G13" s="55">
        <v>2</v>
      </c>
      <c r="H13" s="55">
        <v>1</v>
      </c>
      <c r="I13" s="55">
        <v>2</v>
      </c>
      <c r="J13" s="55">
        <v>2</v>
      </c>
      <c r="K13" s="52">
        <v>2</v>
      </c>
      <c r="L13" s="52">
        <v>0</v>
      </c>
      <c r="M13" s="53">
        <v>1</v>
      </c>
      <c r="N13" s="53">
        <v>2</v>
      </c>
      <c r="O13" s="54">
        <v>1</v>
      </c>
      <c r="P13" s="54">
        <v>0</v>
      </c>
      <c r="Q13" s="54">
        <v>1</v>
      </c>
      <c r="R13" s="54">
        <v>3</v>
      </c>
      <c r="S13" s="54">
        <v>1</v>
      </c>
    </row>
    <row r="14" spans="1:19" x14ac:dyDescent="0.25">
      <c r="A14" s="59" t="s">
        <v>83</v>
      </c>
      <c r="B14" s="22" t="s">
        <v>116</v>
      </c>
      <c r="C14" s="46"/>
      <c r="D14" s="55" t="s">
        <v>164</v>
      </c>
      <c r="E14" s="55"/>
      <c r="F14" s="55"/>
      <c r="G14" s="55"/>
      <c r="H14" s="55"/>
      <c r="I14" s="55"/>
      <c r="J14" s="55"/>
      <c r="K14" s="52"/>
      <c r="L14" s="52"/>
      <c r="M14" s="53"/>
      <c r="N14" s="53">
        <v>1</v>
      </c>
      <c r="O14" s="57"/>
      <c r="P14" s="57"/>
      <c r="Q14" s="57"/>
      <c r="R14" s="57"/>
      <c r="S14" s="57">
        <v>1</v>
      </c>
    </row>
    <row r="15" spans="1:19" x14ac:dyDescent="0.25">
      <c r="A15" s="14" t="s">
        <v>43</v>
      </c>
      <c r="B15" s="20" t="s">
        <v>44</v>
      </c>
      <c r="C15" s="43" t="s">
        <v>43</v>
      </c>
      <c r="D15" s="50">
        <v>3</v>
      </c>
      <c r="E15" s="50">
        <v>1</v>
      </c>
      <c r="F15" s="51">
        <v>1</v>
      </c>
      <c r="G15" s="51">
        <v>4</v>
      </c>
      <c r="H15" s="51">
        <v>1</v>
      </c>
      <c r="I15" s="51">
        <v>2</v>
      </c>
      <c r="J15" s="51">
        <v>0</v>
      </c>
      <c r="K15" s="52">
        <v>1</v>
      </c>
      <c r="L15" s="52">
        <v>2</v>
      </c>
      <c r="M15" s="53">
        <v>1</v>
      </c>
      <c r="N15" s="53">
        <v>2</v>
      </c>
      <c r="O15" s="54">
        <v>1</v>
      </c>
      <c r="P15" s="54">
        <v>5</v>
      </c>
      <c r="Q15" s="54">
        <v>3</v>
      </c>
      <c r="R15" s="54">
        <v>1</v>
      </c>
      <c r="S15" s="54">
        <v>3</v>
      </c>
    </row>
    <row r="16" spans="1:19" x14ac:dyDescent="0.25">
      <c r="A16" s="62" t="s">
        <v>117</v>
      </c>
      <c r="B16" s="20" t="s">
        <v>118</v>
      </c>
      <c r="C16" s="46"/>
      <c r="D16" s="55" t="s">
        <v>164</v>
      </c>
      <c r="E16" s="55"/>
      <c r="F16" s="55"/>
      <c r="G16" s="55"/>
      <c r="H16" s="55">
        <v>1</v>
      </c>
      <c r="I16" s="55"/>
      <c r="J16" s="55"/>
      <c r="K16" s="52"/>
      <c r="L16" s="52"/>
      <c r="M16" s="56"/>
      <c r="N16" s="53"/>
      <c r="O16" s="54">
        <v>1</v>
      </c>
      <c r="P16" s="54">
        <v>0</v>
      </c>
      <c r="Q16" s="54">
        <v>0</v>
      </c>
      <c r="R16" s="54">
        <v>0</v>
      </c>
      <c r="S16" s="54">
        <v>1</v>
      </c>
    </row>
    <row r="17" spans="1:19" x14ac:dyDescent="0.25">
      <c r="A17" s="14" t="s">
        <v>19</v>
      </c>
      <c r="B17" s="22" t="s">
        <v>20</v>
      </c>
      <c r="C17" s="43" t="s">
        <v>19</v>
      </c>
      <c r="D17" s="50">
        <v>7</v>
      </c>
      <c r="E17" s="50">
        <v>7</v>
      </c>
      <c r="F17" s="51">
        <v>3</v>
      </c>
      <c r="G17" s="51">
        <v>5</v>
      </c>
      <c r="H17" s="51">
        <v>6</v>
      </c>
      <c r="I17" s="51">
        <v>5</v>
      </c>
      <c r="J17" s="51">
        <v>7</v>
      </c>
      <c r="K17" s="52">
        <v>8</v>
      </c>
      <c r="L17" s="52">
        <v>4</v>
      </c>
      <c r="M17" s="53">
        <v>6</v>
      </c>
      <c r="N17" s="53">
        <v>7</v>
      </c>
      <c r="O17" s="54">
        <v>5</v>
      </c>
      <c r="P17" s="54">
        <v>6</v>
      </c>
      <c r="Q17" s="54">
        <v>6</v>
      </c>
      <c r="R17" s="54">
        <v>5</v>
      </c>
      <c r="S17" s="54">
        <v>8</v>
      </c>
    </row>
    <row r="18" spans="1:19" x14ac:dyDescent="0.25">
      <c r="A18" s="14" t="s">
        <v>80</v>
      </c>
      <c r="B18" s="20" t="s">
        <v>52</v>
      </c>
      <c r="C18" s="43" t="s">
        <v>133</v>
      </c>
      <c r="D18" s="50">
        <v>0</v>
      </c>
      <c r="E18" s="50">
        <v>1</v>
      </c>
      <c r="F18" s="51">
        <v>0</v>
      </c>
      <c r="G18" s="51">
        <v>3</v>
      </c>
      <c r="H18" s="51">
        <v>1</v>
      </c>
      <c r="I18" s="51">
        <v>0</v>
      </c>
      <c r="J18" s="51">
        <v>0</v>
      </c>
      <c r="K18" s="52">
        <v>0</v>
      </c>
      <c r="L18" s="52">
        <v>1</v>
      </c>
      <c r="M18" s="56">
        <v>0</v>
      </c>
      <c r="N18" s="56">
        <v>0</v>
      </c>
      <c r="O18" s="54">
        <v>0</v>
      </c>
      <c r="P18" s="54">
        <v>1</v>
      </c>
      <c r="Q18" s="54">
        <v>0</v>
      </c>
      <c r="R18" s="54">
        <v>2</v>
      </c>
      <c r="S18" s="54">
        <v>1</v>
      </c>
    </row>
    <row r="19" spans="1:19" ht="26.25" x14ac:dyDescent="0.25">
      <c r="A19" s="24" t="s">
        <v>74</v>
      </c>
      <c r="B19" s="40" t="s">
        <v>63</v>
      </c>
      <c r="C19" s="43" t="s">
        <v>134</v>
      </c>
      <c r="D19" s="50">
        <v>0</v>
      </c>
      <c r="E19" s="50">
        <v>0</v>
      </c>
      <c r="F19" s="51">
        <v>1</v>
      </c>
      <c r="G19" s="51">
        <v>2</v>
      </c>
      <c r="H19" s="51">
        <v>1</v>
      </c>
      <c r="I19" s="51">
        <v>0</v>
      </c>
      <c r="J19" s="51">
        <v>1</v>
      </c>
      <c r="K19" s="52">
        <v>0</v>
      </c>
      <c r="L19" s="52">
        <v>0</v>
      </c>
      <c r="M19" s="53">
        <v>2</v>
      </c>
      <c r="N19" s="56">
        <v>0</v>
      </c>
      <c r="O19" s="54">
        <v>0</v>
      </c>
      <c r="P19" s="54">
        <v>3</v>
      </c>
      <c r="Q19" s="54">
        <v>4</v>
      </c>
      <c r="R19" s="54">
        <v>3</v>
      </c>
      <c r="S19" s="54">
        <v>3</v>
      </c>
    </row>
    <row r="20" spans="1:19" x14ac:dyDescent="0.25">
      <c r="A20" s="19" t="s">
        <v>51</v>
      </c>
      <c r="B20" s="22" t="s">
        <v>52</v>
      </c>
      <c r="C20" s="43" t="s">
        <v>135</v>
      </c>
      <c r="D20" s="50">
        <v>0</v>
      </c>
      <c r="E20" s="50">
        <v>1</v>
      </c>
      <c r="F20" s="51">
        <v>2</v>
      </c>
      <c r="G20" s="51">
        <v>3</v>
      </c>
      <c r="H20" s="51">
        <v>1</v>
      </c>
      <c r="I20" s="51">
        <v>2</v>
      </c>
      <c r="J20" s="51">
        <v>2</v>
      </c>
      <c r="K20" s="52">
        <v>3</v>
      </c>
      <c r="L20" s="52">
        <v>2</v>
      </c>
      <c r="M20" s="53">
        <v>3</v>
      </c>
      <c r="N20" s="53">
        <v>4</v>
      </c>
      <c r="O20" s="54">
        <v>1</v>
      </c>
      <c r="P20" s="54">
        <v>1</v>
      </c>
      <c r="Q20" s="54">
        <v>0</v>
      </c>
      <c r="R20" s="54">
        <v>1</v>
      </c>
      <c r="S20" s="54">
        <v>1</v>
      </c>
    </row>
    <row r="21" spans="1:19" x14ac:dyDescent="0.25">
      <c r="A21" s="20" t="s">
        <v>15</v>
      </c>
      <c r="B21" s="40" t="s">
        <v>12</v>
      </c>
      <c r="C21" s="43" t="s">
        <v>15</v>
      </c>
      <c r="D21" s="50">
        <v>1</v>
      </c>
      <c r="E21" s="50">
        <v>2</v>
      </c>
      <c r="F21" s="51">
        <v>1</v>
      </c>
      <c r="G21" s="51">
        <v>1</v>
      </c>
      <c r="H21" s="51">
        <v>3</v>
      </c>
      <c r="I21" s="51">
        <v>1</v>
      </c>
      <c r="J21" s="51">
        <v>1</v>
      </c>
      <c r="K21" s="52">
        <v>1</v>
      </c>
      <c r="L21" s="52">
        <v>3</v>
      </c>
      <c r="M21" s="53">
        <v>1</v>
      </c>
      <c r="N21" s="53">
        <v>1</v>
      </c>
      <c r="O21" s="54">
        <v>0</v>
      </c>
      <c r="P21" s="54">
        <v>1</v>
      </c>
      <c r="Q21" s="54">
        <v>6</v>
      </c>
      <c r="R21" s="54">
        <v>3</v>
      </c>
      <c r="S21" s="54">
        <v>3</v>
      </c>
    </row>
    <row r="22" spans="1:19" x14ac:dyDescent="0.25">
      <c r="A22" s="20" t="s">
        <v>129</v>
      </c>
      <c r="B22" s="20" t="s">
        <v>8</v>
      </c>
      <c r="C22" s="46" t="s">
        <v>129</v>
      </c>
      <c r="D22" s="55">
        <v>0</v>
      </c>
      <c r="E22" s="55">
        <v>0</v>
      </c>
      <c r="F22" s="55"/>
      <c r="G22" s="55"/>
      <c r="H22" s="55"/>
      <c r="I22" s="55"/>
      <c r="J22" s="55">
        <v>0</v>
      </c>
      <c r="K22" s="52">
        <v>0</v>
      </c>
      <c r="L22" s="52">
        <v>0</v>
      </c>
      <c r="M22" s="56">
        <v>0</v>
      </c>
      <c r="N22" s="56">
        <v>0</v>
      </c>
      <c r="O22" s="57"/>
      <c r="P22" s="57"/>
      <c r="Q22" s="57"/>
      <c r="R22" s="57"/>
      <c r="S22" s="57"/>
    </row>
    <row r="23" spans="1:19" x14ac:dyDescent="0.25">
      <c r="A23" s="14" t="s">
        <v>62</v>
      </c>
      <c r="B23" s="22" t="s">
        <v>63</v>
      </c>
      <c r="C23" s="43" t="s">
        <v>62</v>
      </c>
      <c r="D23" s="50">
        <v>1</v>
      </c>
      <c r="E23" s="50">
        <v>0</v>
      </c>
      <c r="F23" s="51">
        <v>3</v>
      </c>
      <c r="G23" s="51">
        <v>2</v>
      </c>
      <c r="H23" s="51">
        <v>0</v>
      </c>
      <c r="I23" s="51">
        <v>2</v>
      </c>
      <c r="J23" s="51">
        <v>1</v>
      </c>
      <c r="K23" s="52">
        <v>2</v>
      </c>
      <c r="L23" s="52">
        <v>0</v>
      </c>
      <c r="M23" s="53">
        <v>3</v>
      </c>
      <c r="N23" s="53">
        <v>2</v>
      </c>
      <c r="O23" s="54">
        <v>4</v>
      </c>
      <c r="P23" s="54">
        <v>1</v>
      </c>
      <c r="Q23" s="54">
        <v>6</v>
      </c>
      <c r="R23" s="54">
        <v>3</v>
      </c>
      <c r="S23" s="54">
        <v>0</v>
      </c>
    </row>
    <row r="24" spans="1:19" x14ac:dyDescent="0.25">
      <c r="A24" s="61" t="s">
        <v>94</v>
      </c>
      <c r="B24" s="22" t="s">
        <v>95</v>
      </c>
      <c r="C24" s="43"/>
      <c r="D24" s="55" t="s">
        <v>164</v>
      </c>
      <c r="E24" s="50">
        <v>1</v>
      </c>
      <c r="F24" s="51">
        <v>1</v>
      </c>
      <c r="G24" s="51">
        <v>1</v>
      </c>
      <c r="H24" s="51"/>
      <c r="I24" s="51"/>
      <c r="J24" s="51"/>
      <c r="K24" s="52"/>
      <c r="L24" s="52"/>
      <c r="M24" s="53"/>
      <c r="N24" s="53">
        <v>1</v>
      </c>
      <c r="O24" s="54">
        <v>0</v>
      </c>
      <c r="P24" s="54">
        <v>0</v>
      </c>
      <c r="Q24" s="54">
        <v>1</v>
      </c>
      <c r="R24" s="54">
        <v>0</v>
      </c>
      <c r="S24" s="54">
        <v>0</v>
      </c>
    </row>
    <row r="25" spans="1:19" x14ac:dyDescent="0.25">
      <c r="A25" s="14" t="s">
        <v>25</v>
      </c>
      <c r="B25" s="22" t="s">
        <v>26</v>
      </c>
      <c r="C25" s="43" t="s">
        <v>136</v>
      </c>
      <c r="D25" s="50">
        <v>4</v>
      </c>
      <c r="E25" s="50">
        <v>3</v>
      </c>
      <c r="F25" s="51">
        <v>1</v>
      </c>
      <c r="G25" s="51">
        <v>2</v>
      </c>
      <c r="H25" s="51">
        <v>2</v>
      </c>
      <c r="I25" s="51">
        <v>3</v>
      </c>
      <c r="J25" s="51">
        <v>1</v>
      </c>
      <c r="K25" s="52">
        <v>2</v>
      </c>
      <c r="L25" s="52">
        <v>6</v>
      </c>
      <c r="M25" s="53">
        <v>3</v>
      </c>
      <c r="N25" s="53">
        <v>1</v>
      </c>
      <c r="O25" s="54">
        <v>4</v>
      </c>
      <c r="P25" s="54">
        <v>0</v>
      </c>
      <c r="Q25" s="54">
        <v>2</v>
      </c>
      <c r="R25" s="54">
        <v>2</v>
      </c>
      <c r="S25" s="54">
        <v>8</v>
      </c>
    </row>
    <row r="26" spans="1:19" x14ac:dyDescent="0.25">
      <c r="A26" s="14" t="s">
        <v>71</v>
      </c>
      <c r="B26" s="40" t="s">
        <v>12</v>
      </c>
      <c r="C26" s="43" t="s">
        <v>137</v>
      </c>
      <c r="D26" s="50">
        <v>1</v>
      </c>
      <c r="E26" s="50">
        <v>0</v>
      </c>
      <c r="F26" s="51">
        <v>1</v>
      </c>
      <c r="G26" s="51">
        <v>0</v>
      </c>
      <c r="H26" s="51">
        <v>1</v>
      </c>
      <c r="I26" s="51">
        <v>0</v>
      </c>
      <c r="J26" s="51">
        <v>0</v>
      </c>
      <c r="K26" s="52">
        <v>0</v>
      </c>
      <c r="L26" s="52">
        <v>1</v>
      </c>
      <c r="M26" s="56">
        <v>0</v>
      </c>
      <c r="N26" s="56">
        <v>0</v>
      </c>
      <c r="O26" s="54">
        <v>0</v>
      </c>
      <c r="P26" s="54">
        <v>1</v>
      </c>
      <c r="Q26" s="54">
        <v>0</v>
      </c>
      <c r="R26" s="54">
        <v>1</v>
      </c>
      <c r="S26" s="54">
        <v>0</v>
      </c>
    </row>
    <row r="27" spans="1:19" x14ac:dyDescent="0.25">
      <c r="A27" s="63" t="s">
        <v>123</v>
      </c>
      <c r="B27" s="22" t="s">
        <v>124</v>
      </c>
      <c r="C27" s="46"/>
      <c r="D27" s="55" t="s">
        <v>164</v>
      </c>
      <c r="E27" s="55">
        <v>0</v>
      </c>
      <c r="F27" s="55"/>
      <c r="G27" s="55"/>
      <c r="H27" s="55"/>
      <c r="I27" s="55"/>
      <c r="J27" s="55"/>
      <c r="K27" s="52"/>
      <c r="L27" s="52"/>
      <c r="M27" s="53"/>
      <c r="N27" s="56"/>
      <c r="O27" s="54">
        <v>1</v>
      </c>
      <c r="P27" s="54">
        <v>1</v>
      </c>
      <c r="Q27" s="54">
        <v>0</v>
      </c>
      <c r="R27" s="54">
        <v>0</v>
      </c>
      <c r="S27" s="54">
        <v>0</v>
      </c>
    </row>
    <row r="28" spans="1:19" x14ac:dyDescent="0.25">
      <c r="A28" s="24" t="s">
        <v>119</v>
      </c>
      <c r="B28" s="40" t="s">
        <v>63</v>
      </c>
      <c r="C28" s="46" t="s">
        <v>119</v>
      </c>
      <c r="D28" s="55">
        <v>0</v>
      </c>
      <c r="E28" s="55">
        <v>0</v>
      </c>
      <c r="F28" s="55">
        <v>0</v>
      </c>
      <c r="G28" s="55">
        <v>2</v>
      </c>
      <c r="H28" s="55">
        <v>1</v>
      </c>
      <c r="I28" s="55">
        <v>0</v>
      </c>
      <c r="J28" s="55">
        <v>0</v>
      </c>
      <c r="K28" s="52">
        <v>0</v>
      </c>
      <c r="L28" s="52">
        <v>1</v>
      </c>
      <c r="M28" s="56">
        <v>0</v>
      </c>
      <c r="N28" s="53">
        <v>1</v>
      </c>
      <c r="O28" s="54">
        <v>0</v>
      </c>
      <c r="P28" s="54">
        <v>0</v>
      </c>
      <c r="Q28" s="54">
        <v>1</v>
      </c>
      <c r="R28" s="54">
        <v>0</v>
      </c>
      <c r="S28" s="54">
        <v>0</v>
      </c>
    </row>
    <row r="29" spans="1:19" x14ac:dyDescent="0.25">
      <c r="A29" s="14" t="s">
        <v>31</v>
      </c>
      <c r="B29" s="40" t="s">
        <v>12</v>
      </c>
      <c r="C29" s="43" t="s">
        <v>31</v>
      </c>
      <c r="D29" s="50">
        <v>1</v>
      </c>
      <c r="E29" s="50">
        <v>0</v>
      </c>
      <c r="F29" s="51">
        <v>0</v>
      </c>
      <c r="G29" s="51">
        <v>1</v>
      </c>
      <c r="H29" s="51">
        <v>2</v>
      </c>
      <c r="I29" s="51">
        <v>1</v>
      </c>
      <c r="J29" s="51">
        <v>2</v>
      </c>
      <c r="K29" s="52">
        <v>0</v>
      </c>
      <c r="L29" s="52">
        <v>3</v>
      </c>
      <c r="M29" s="53">
        <v>1</v>
      </c>
      <c r="N29" s="53">
        <v>1</v>
      </c>
      <c r="O29" s="54">
        <v>1</v>
      </c>
      <c r="P29" s="54">
        <v>1</v>
      </c>
      <c r="Q29" s="54">
        <v>1</v>
      </c>
      <c r="R29" s="54">
        <v>0</v>
      </c>
      <c r="S29" s="54">
        <v>1</v>
      </c>
    </row>
    <row r="30" spans="1:19" x14ac:dyDescent="0.25">
      <c r="A30" s="23" t="s">
        <v>38</v>
      </c>
      <c r="B30" s="22" t="s">
        <v>8</v>
      </c>
      <c r="C30" s="43" t="s">
        <v>138</v>
      </c>
      <c r="D30" s="50">
        <v>2</v>
      </c>
      <c r="E30" s="50">
        <v>2</v>
      </c>
      <c r="F30" s="51">
        <v>2</v>
      </c>
      <c r="G30" s="51">
        <v>3</v>
      </c>
      <c r="H30" s="51">
        <v>5</v>
      </c>
      <c r="I30" s="51">
        <v>3</v>
      </c>
      <c r="J30" s="51">
        <v>1</v>
      </c>
      <c r="K30" s="52">
        <v>3</v>
      </c>
      <c r="L30" s="52">
        <v>5</v>
      </c>
      <c r="M30" s="53">
        <v>1</v>
      </c>
      <c r="N30" s="53">
        <v>1</v>
      </c>
      <c r="O30" s="54">
        <v>1</v>
      </c>
      <c r="P30" s="54">
        <v>3</v>
      </c>
      <c r="Q30" s="54">
        <v>0</v>
      </c>
      <c r="R30" s="54">
        <v>2</v>
      </c>
      <c r="S30" s="54">
        <v>5</v>
      </c>
    </row>
    <row r="31" spans="1:19" x14ac:dyDescent="0.25">
      <c r="A31" s="14" t="s">
        <v>98</v>
      </c>
      <c r="B31" s="22" t="s">
        <v>99</v>
      </c>
      <c r="C31" s="43" t="s">
        <v>161</v>
      </c>
      <c r="D31" s="50">
        <v>1</v>
      </c>
      <c r="E31" s="50">
        <v>1</v>
      </c>
      <c r="F31" s="51">
        <v>0</v>
      </c>
      <c r="G31" s="51">
        <v>0</v>
      </c>
      <c r="H31" s="51">
        <v>0</v>
      </c>
      <c r="I31" s="51">
        <v>2</v>
      </c>
      <c r="J31" s="51">
        <v>1</v>
      </c>
      <c r="K31" s="52">
        <v>0</v>
      </c>
      <c r="L31" s="52">
        <v>0</v>
      </c>
      <c r="M31" s="53">
        <v>1</v>
      </c>
      <c r="N31" s="53">
        <v>1</v>
      </c>
      <c r="O31" s="54">
        <v>0</v>
      </c>
      <c r="P31" s="54">
        <v>1</v>
      </c>
      <c r="Q31" s="54">
        <v>1</v>
      </c>
      <c r="R31" s="54">
        <v>0</v>
      </c>
      <c r="S31" s="54">
        <v>2</v>
      </c>
    </row>
    <row r="32" spans="1:19" x14ac:dyDescent="0.25">
      <c r="A32" s="14" t="s">
        <v>11</v>
      </c>
      <c r="B32" s="40" t="s">
        <v>12</v>
      </c>
      <c r="C32" s="43" t="s">
        <v>139</v>
      </c>
      <c r="D32" s="50">
        <v>4</v>
      </c>
      <c r="E32" s="50">
        <v>2</v>
      </c>
      <c r="F32" s="51">
        <v>4</v>
      </c>
      <c r="G32" s="51">
        <v>4</v>
      </c>
      <c r="H32" s="51">
        <v>3</v>
      </c>
      <c r="I32" s="51">
        <v>5</v>
      </c>
      <c r="J32" s="51">
        <v>6</v>
      </c>
      <c r="K32" s="52">
        <v>2</v>
      </c>
      <c r="L32" s="52">
        <v>6</v>
      </c>
      <c r="M32" s="53">
        <v>6</v>
      </c>
      <c r="N32" s="53">
        <v>5</v>
      </c>
      <c r="O32" s="54">
        <v>7</v>
      </c>
      <c r="P32" s="54">
        <v>6</v>
      </c>
      <c r="Q32" s="54">
        <v>8</v>
      </c>
      <c r="R32" s="54">
        <v>16</v>
      </c>
      <c r="S32" s="54">
        <v>10</v>
      </c>
    </row>
    <row r="33" spans="1:19" x14ac:dyDescent="0.25">
      <c r="A33" s="14" t="s">
        <v>27</v>
      </c>
      <c r="B33" s="22" t="s">
        <v>28</v>
      </c>
      <c r="C33" s="43" t="s">
        <v>27</v>
      </c>
      <c r="D33" s="50">
        <v>1</v>
      </c>
      <c r="E33" s="50">
        <v>5</v>
      </c>
      <c r="F33" s="51">
        <v>3</v>
      </c>
      <c r="G33" s="51">
        <v>0</v>
      </c>
      <c r="H33" s="51">
        <v>1</v>
      </c>
      <c r="I33" s="51">
        <v>2</v>
      </c>
      <c r="J33" s="51">
        <v>3</v>
      </c>
      <c r="K33" s="52">
        <v>2</v>
      </c>
      <c r="L33" s="52">
        <v>1</v>
      </c>
      <c r="M33" s="53">
        <v>1</v>
      </c>
      <c r="N33" s="53">
        <v>1</v>
      </c>
      <c r="O33" s="54">
        <v>6</v>
      </c>
      <c r="P33" s="54">
        <v>2</v>
      </c>
      <c r="Q33" s="54">
        <v>4</v>
      </c>
      <c r="R33" s="54">
        <v>3</v>
      </c>
      <c r="S33" s="54">
        <v>5</v>
      </c>
    </row>
    <row r="34" spans="1:19" x14ac:dyDescent="0.25">
      <c r="A34" s="60" t="s">
        <v>64</v>
      </c>
      <c r="B34" s="22" t="s">
        <v>65</v>
      </c>
      <c r="C34" s="43"/>
      <c r="D34" s="50" t="s">
        <v>164</v>
      </c>
      <c r="E34" s="50">
        <v>0</v>
      </c>
      <c r="F34" s="51"/>
      <c r="G34" s="51"/>
      <c r="H34" s="51"/>
      <c r="I34" s="51"/>
      <c r="J34" s="51">
        <v>1</v>
      </c>
      <c r="K34" s="52"/>
      <c r="L34" s="52"/>
      <c r="M34" s="53"/>
      <c r="N34" s="53">
        <v>1</v>
      </c>
      <c r="O34" s="54">
        <v>0</v>
      </c>
      <c r="P34" s="54">
        <v>1</v>
      </c>
      <c r="Q34" s="54">
        <v>0</v>
      </c>
      <c r="R34" s="54">
        <v>1</v>
      </c>
      <c r="S34" s="54">
        <v>2</v>
      </c>
    </row>
    <row r="35" spans="1:19" x14ac:dyDescent="0.25">
      <c r="A35" s="14" t="s">
        <v>23</v>
      </c>
      <c r="B35" s="22" t="s">
        <v>24</v>
      </c>
      <c r="C35" s="43" t="s">
        <v>23</v>
      </c>
      <c r="D35" s="50">
        <v>1</v>
      </c>
      <c r="E35" s="50">
        <v>4</v>
      </c>
      <c r="F35" s="51">
        <v>6</v>
      </c>
      <c r="G35" s="51">
        <v>4</v>
      </c>
      <c r="H35" s="51">
        <v>4</v>
      </c>
      <c r="I35" s="51">
        <v>6</v>
      </c>
      <c r="J35" s="51">
        <v>4</v>
      </c>
      <c r="K35" s="52">
        <v>9</v>
      </c>
      <c r="L35" s="52">
        <v>7</v>
      </c>
      <c r="M35" s="53">
        <v>1</v>
      </c>
      <c r="N35" s="53">
        <v>3</v>
      </c>
      <c r="O35" s="54">
        <v>7</v>
      </c>
      <c r="P35" s="54">
        <v>4</v>
      </c>
      <c r="Q35" s="54">
        <v>8</v>
      </c>
      <c r="R35" s="54">
        <v>9</v>
      </c>
      <c r="S35" s="54">
        <v>10</v>
      </c>
    </row>
    <row r="36" spans="1:19" x14ac:dyDescent="0.25">
      <c r="A36" s="22" t="s">
        <v>58</v>
      </c>
      <c r="B36" s="20" t="s">
        <v>59</v>
      </c>
      <c r="C36" s="43" t="s">
        <v>140</v>
      </c>
      <c r="D36" s="50">
        <v>0</v>
      </c>
      <c r="E36" s="50">
        <v>1</v>
      </c>
      <c r="F36" s="51">
        <v>1</v>
      </c>
      <c r="G36" s="51">
        <v>0</v>
      </c>
      <c r="H36" s="51">
        <v>1</v>
      </c>
      <c r="I36" s="51">
        <v>1</v>
      </c>
      <c r="J36" s="51">
        <v>0</v>
      </c>
      <c r="K36" s="52">
        <v>0</v>
      </c>
      <c r="L36" s="52">
        <v>1</v>
      </c>
      <c r="M36" s="53">
        <v>1</v>
      </c>
      <c r="N36" s="53">
        <v>2</v>
      </c>
      <c r="O36" s="54">
        <v>2</v>
      </c>
      <c r="P36" s="54">
        <v>0</v>
      </c>
      <c r="Q36" s="54">
        <v>0</v>
      </c>
      <c r="R36" s="54">
        <v>2</v>
      </c>
      <c r="S36" s="54">
        <v>2</v>
      </c>
    </row>
    <row r="37" spans="1:19" x14ac:dyDescent="0.25">
      <c r="A37" s="14" t="s">
        <v>69</v>
      </c>
      <c r="B37" s="22" t="s">
        <v>70</v>
      </c>
      <c r="C37" s="43" t="s">
        <v>141</v>
      </c>
      <c r="D37" s="50">
        <v>4</v>
      </c>
      <c r="E37" s="50">
        <v>1</v>
      </c>
      <c r="F37" s="51">
        <v>2</v>
      </c>
      <c r="G37" s="51">
        <v>3</v>
      </c>
      <c r="H37" s="51">
        <v>2</v>
      </c>
      <c r="I37" s="51">
        <v>1</v>
      </c>
      <c r="J37" s="51">
        <v>0</v>
      </c>
      <c r="K37" s="52">
        <v>0</v>
      </c>
      <c r="L37" s="52">
        <v>0</v>
      </c>
      <c r="M37" s="56">
        <v>0</v>
      </c>
      <c r="N37" s="53">
        <v>4</v>
      </c>
      <c r="O37" s="54">
        <v>2</v>
      </c>
      <c r="P37" s="54">
        <v>2</v>
      </c>
      <c r="Q37" s="54">
        <v>1</v>
      </c>
      <c r="R37" s="54">
        <v>0</v>
      </c>
      <c r="S37" s="54">
        <v>2</v>
      </c>
    </row>
    <row r="38" spans="1:19" x14ac:dyDescent="0.25">
      <c r="A38" s="60" t="s">
        <v>48</v>
      </c>
      <c r="B38" s="40" t="s">
        <v>49</v>
      </c>
      <c r="C38" s="43"/>
      <c r="D38" s="50" t="s">
        <v>164</v>
      </c>
      <c r="E38" s="50"/>
      <c r="F38" s="51"/>
      <c r="G38" s="51"/>
      <c r="H38" s="51">
        <v>2</v>
      </c>
      <c r="I38" s="51">
        <v>1</v>
      </c>
      <c r="J38" s="51"/>
      <c r="K38" s="52">
        <v>1</v>
      </c>
      <c r="L38" s="52"/>
      <c r="M38" s="56"/>
      <c r="N38" s="53"/>
      <c r="O38" s="54">
        <v>0</v>
      </c>
      <c r="P38" s="54">
        <v>1</v>
      </c>
      <c r="Q38" s="54">
        <v>1</v>
      </c>
      <c r="R38" s="54">
        <v>0</v>
      </c>
      <c r="S38" s="54">
        <v>1</v>
      </c>
    </row>
    <row r="39" spans="1:19" x14ac:dyDescent="0.25">
      <c r="A39" s="24" t="s">
        <v>50</v>
      </c>
      <c r="B39" s="40" t="s">
        <v>8</v>
      </c>
      <c r="C39" s="43" t="s">
        <v>142</v>
      </c>
      <c r="D39" s="50">
        <v>1</v>
      </c>
      <c r="E39" s="50">
        <v>1</v>
      </c>
      <c r="F39" s="51">
        <v>1</v>
      </c>
      <c r="G39" s="51">
        <v>2</v>
      </c>
      <c r="H39" s="51">
        <v>1</v>
      </c>
      <c r="I39" s="51">
        <v>2</v>
      </c>
      <c r="J39" s="51">
        <v>4</v>
      </c>
      <c r="K39" s="52">
        <v>0</v>
      </c>
      <c r="L39" s="52">
        <v>1</v>
      </c>
      <c r="M39" s="53">
        <v>1</v>
      </c>
      <c r="N39" s="53">
        <v>1</v>
      </c>
      <c r="O39" s="54">
        <v>0</v>
      </c>
      <c r="P39" s="54">
        <v>1</v>
      </c>
      <c r="Q39" s="54">
        <v>2</v>
      </c>
      <c r="R39" s="54">
        <v>4</v>
      </c>
      <c r="S39" s="54">
        <v>1</v>
      </c>
    </row>
    <row r="40" spans="1:19" x14ac:dyDescent="0.25">
      <c r="A40" s="14" t="s">
        <v>7</v>
      </c>
      <c r="B40" s="40" t="s">
        <v>8</v>
      </c>
      <c r="C40" s="43" t="s">
        <v>143</v>
      </c>
      <c r="D40" s="50">
        <v>5</v>
      </c>
      <c r="E40" s="50">
        <v>10</v>
      </c>
      <c r="F40" s="51">
        <v>7</v>
      </c>
      <c r="G40" s="51">
        <v>7</v>
      </c>
      <c r="H40" s="51">
        <v>5</v>
      </c>
      <c r="I40" s="51">
        <v>10</v>
      </c>
      <c r="J40" s="51">
        <v>7</v>
      </c>
      <c r="K40" s="52">
        <v>8</v>
      </c>
      <c r="L40" s="52">
        <v>12</v>
      </c>
      <c r="M40" s="53">
        <v>7</v>
      </c>
      <c r="N40" s="53">
        <v>17</v>
      </c>
      <c r="O40" s="54">
        <v>20</v>
      </c>
      <c r="P40" s="54">
        <v>17</v>
      </c>
      <c r="Q40" s="54">
        <v>21</v>
      </c>
      <c r="R40" s="54">
        <v>15</v>
      </c>
      <c r="S40" s="54">
        <v>12</v>
      </c>
    </row>
    <row r="41" spans="1:19" x14ac:dyDescent="0.25">
      <c r="A41" s="14" t="s">
        <v>34</v>
      </c>
      <c r="B41" s="22" t="s">
        <v>35</v>
      </c>
      <c r="C41" s="43" t="s">
        <v>34</v>
      </c>
      <c r="D41" s="50">
        <v>3</v>
      </c>
      <c r="E41" s="50">
        <v>2</v>
      </c>
      <c r="F41" s="51">
        <v>1</v>
      </c>
      <c r="G41" s="51">
        <v>3</v>
      </c>
      <c r="H41" s="51">
        <v>2</v>
      </c>
      <c r="I41" s="51">
        <v>2</v>
      </c>
      <c r="J41" s="51">
        <v>0</v>
      </c>
      <c r="K41" s="52">
        <v>1</v>
      </c>
      <c r="L41" s="52">
        <v>1</v>
      </c>
      <c r="M41" s="53">
        <v>1</v>
      </c>
      <c r="N41" s="53">
        <v>2</v>
      </c>
      <c r="O41" s="54">
        <v>2</v>
      </c>
      <c r="P41" s="54">
        <v>2</v>
      </c>
      <c r="Q41" s="54">
        <v>6</v>
      </c>
      <c r="R41" s="54">
        <v>2</v>
      </c>
      <c r="S41" s="54">
        <v>1</v>
      </c>
    </row>
    <row r="42" spans="1:19" x14ac:dyDescent="0.25">
      <c r="A42" s="19" t="s">
        <v>115</v>
      </c>
      <c r="B42" s="22" t="s">
        <v>67</v>
      </c>
      <c r="C42" s="46" t="s">
        <v>115</v>
      </c>
      <c r="D42" s="55">
        <v>1</v>
      </c>
      <c r="E42" s="55">
        <v>0</v>
      </c>
      <c r="F42" s="55">
        <v>0</v>
      </c>
      <c r="G42" s="55">
        <v>0</v>
      </c>
      <c r="H42" s="55">
        <v>1</v>
      </c>
      <c r="I42" s="55">
        <v>0</v>
      </c>
      <c r="J42" s="55">
        <v>0</v>
      </c>
      <c r="K42" s="52">
        <v>1</v>
      </c>
      <c r="L42" s="52">
        <v>2</v>
      </c>
      <c r="M42" s="56">
        <v>0</v>
      </c>
      <c r="N42" s="53">
        <v>2</v>
      </c>
      <c r="O42" s="57"/>
      <c r="P42" s="57"/>
      <c r="Q42" s="57"/>
      <c r="R42" s="57"/>
      <c r="S42" s="57"/>
    </row>
    <row r="43" spans="1:19" x14ac:dyDescent="0.25">
      <c r="A43" s="63" t="s">
        <v>125</v>
      </c>
      <c r="B43" s="22" t="s">
        <v>126</v>
      </c>
      <c r="C43" s="46"/>
      <c r="D43" s="55" t="s">
        <v>164</v>
      </c>
      <c r="E43" s="55">
        <v>1</v>
      </c>
      <c r="F43" s="55"/>
      <c r="G43" s="55">
        <v>1</v>
      </c>
      <c r="H43" s="55"/>
      <c r="I43" s="55"/>
      <c r="J43" s="55"/>
      <c r="K43" s="52"/>
      <c r="L43" s="52"/>
      <c r="M43" s="56"/>
      <c r="N43" s="53">
        <v>1</v>
      </c>
      <c r="O43" s="54">
        <v>0</v>
      </c>
      <c r="P43" s="54">
        <v>0</v>
      </c>
      <c r="Q43" s="54">
        <v>0</v>
      </c>
      <c r="R43" s="54">
        <v>0</v>
      </c>
      <c r="S43" s="54">
        <v>1</v>
      </c>
    </row>
    <row r="44" spans="1:19" x14ac:dyDescent="0.25">
      <c r="A44" s="14" t="s">
        <v>16</v>
      </c>
      <c r="B44" s="22" t="s">
        <v>17</v>
      </c>
      <c r="C44" s="43" t="s">
        <v>144</v>
      </c>
      <c r="D44" s="50">
        <v>1</v>
      </c>
      <c r="E44" s="50">
        <v>1</v>
      </c>
      <c r="F44" s="51">
        <v>1</v>
      </c>
      <c r="G44" s="51">
        <v>1</v>
      </c>
      <c r="H44" s="51">
        <v>2</v>
      </c>
      <c r="I44" s="51">
        <v>2</v>
      </c>
      <c r="J44" s="51">
        <v>1</v>
      </c>
      <c r="K44" s="52">
        <v>1</v>
      </c>
      <c r="L44" s="52">
        <v>0</v>
      </c>
      <c r="M44" s="56">
        <v>0</v>
      </c>
      <c r="N44" s="53">
        <v>3</v>
      </c>
      <c r="O44" s="54">
        <v>2</v>
      </c>
      <c r="P44" s="54">
        <v>2</v>
      </c>
      <c r="Q44" s="54">
        <v>2</v>
      </c>
      <c r="R44" s="54">
        <v>0</v>
      </c>
      <c r="S44" s="54">
        <v>4</v>
      </c>
    </row>
    <row r="45" spans="1:19" x14ac:dyDescent="0.25">
      <c r="A45" s="23" t="s">
        <v>55</v>
      </c>
      <c r="B45" s="22" t="s">
        <v>14</v>
      </c>
      <c r="C45" s="43" t="s">
        <v>55</v>
      </c>
      <c r="D45" s="50">
        <v>4</v>
      </c>
      <c r="E45" s="50">
        <v>6</v>
      </c>
      <c r="F45" s="51">
        <v>3</v>
      </c>
      <c r="G45" s="51">
        <v>0</v>
      </c>
      <c r="H45" s="51">
        <v>2</v>
      </c>
      <c r="I45" s="51">
        <v>3</v>
      </c>
      <c r="J45" s="51">
        <v>3</v>
      </c>
      <c r="K45" s="52">
        <v>2</v>
      </c>
      <c r="L45" s="52">
        <v>1</v>
      </c>
      <c r="M45" s="53">
        <v>3</v>
      </c>
      <c r="N45" s="53">
        <v>1</v>
      </c>
      <c r="O45" s="54">
        <v>2</v>
      </c>
      <c r="P45" s="54">
        <v>2</v>
      </c>
      <c r="Q45" s="54">
        <v>2</v>
      </c>
      <c r="R45" s="54">
        <v>3</v>
      </c>
      <c r="S45" s="54">
        <v>2</v>
      </c>
    </row>
    <row r="46" spans="1:19" x14ac:dyDescent="0.25">
      <c r="A46" s="14" t="s">
        <v>47</v>
      </c>
      <c r="B46" s="20" t="s">
        <v>24</v>
      </c>
      <c r="C46" s="43" t="s">
        <v>145</v>
      </c>
      <c r="D46" s="50">
        <v>2</v>
      </c>
      <c r="E46" s="50">
        <v>1</v>
      </c>
      <c r="F46" s="51">
        <v>1</v>
      </c>
      <c r="G46" s="51">
        <v>1</v>
      </c>
      <c r="H46" s="51">
        <v>1</v>
      </c>
      <c r="I46" s="51">
        <v>1</v>
      </c>
      <c r="J46" s="51">
        <v>1</v>
      </c>
      <c r="K46" s="52">
        <v>1</v>
      </c>
      <c r="L46" s="52">
        <v>1</v>
      </c>
      <c r="M46" s="53">
        <v>4</v>
      </c>
      <c r="N46" s="53">
        <v>3</v>
      </c>
      <c r="O46" s="54">
        <v>4</v>
      </c>
      <c r="P46" s="54">
        <v>4</v>
      </c>
      <c r="Q46" s="54">
        <v>4</v>
      </c>
      <c r="R46" s="54">
        <v>2</v>
      </c>
      <c r="S46" s="54">
        <v>3</v>
      </c>
    </row>
    <row r="47" spans="1:19" x14ac:dyDescent="0.25">
      <c r="A47" s="14" t="s">
        <v>66</v>
      </c>
      <c r="B47" s="22" t="s">
        <v>67</v>
      </c>
      <c r="C47" s="43" t="s">
        <v>66</v>
      </c>
      <c r="D47" s="50">
        <v>0</v>
      </c>
      <c r="E47" s="50">
        <v>1</v>
      </c>
      <c r="F47" s="51">
        <v>0</v>
      </c>
      <c r="G47" s="51">
        <v>0</v>
      </c>
      <c r="H47" s="51">
        <v>0</v>
      </c>
      <c r="I47" s="51">
        <v>1</v>
      </c>
      <c r="J47" s="51">
        <v>1</v>
      </c>
      <c r="K47" s="52">
        <v>2</v>
      </c>
      <c r="L47" s="52">
        <v>0</v>
      </c>
      <c r="M47" s="56">
        <v>0</v>
      </c>
      <c r="N47" s="53">
        <v>1</v>
      </c>
      <c r="O47" s="54">
        <v>1</v>
      </c>
      <c r="P47" s="54">
        <v>2</v>
      </c>
      <c r="Q47" s="54">
        <v>0</v>
      </c>
      <c r="R47" s="54">
        <v>1</v>
      </c>
      <c r="S47" s="54">
        <v>3</v>
      </c>
    </row>
    <row r="48" spans="1:19" x14ac:dyDescent="0.25">
      <c r="A48" s="23" t="s">
        <v>102</v>
      </c>
      <c r="B48" s="22" t="s">
        <v>103</v>
      </c>
      <c r="C48" s="43" t="s">
        <v>102</v>
      </c>
      <c r="D48" s="50">
        <v>0</v>
      </c>
      <c r="E48" s="50">
        <v>1</v>
      </c>
      <c r="F48" s="51">
        <v>2</v>
      </c>
      <c r="G48" s="51">
        <v>2</v>
      </c>
      <c r="H48" s="51">
        <v>1</v>
      </c>
      <c r="I48" s="51">
        <v>2</v>
      </c>
      <c r="J48" s="51">
        <v>2</v>
      </c>
      <c r="K48" s="52">
        <v>0</v>
      </c>
      <c r="L48" s="52">
        <v>2</v>
      </c>
      <c r="M48" s="53">
        <v>1</v>
      </c>
      <c r="N48" s="53">
        <v>2</v>
      </c>
      <c r="O48" s="54">
        <v>1</v>
      </c>
      <c r="P48" s="54">
        <v>2</v>
      </c>
      <c r="Q48" s="54">
        <v>2</v>
      </c>
      <c r="R48" s="54">
        <v>2</v>
      </c>
      <c r="S48" s="54">
        <v>0</v>
      </c>
    </row>
    <row r="49" spans="1:19" x14ac:dyDescent="0.25">
      <c r="A49" s="14" t="s">
        <v>113</v>
      </c>
      <c r="B49" s="20" t="s">
        <v>114</v>
      </c>
      <c r="C49" s="46" t="s">
        <v>113</v>
      </c>
      <c r="D49" s="55">
        <v>0</v>
      </c>
      <c r="E49" s="55">
        <v>1</v>
      </c>
      <c r="F49" s="55"/>
      <c r="G49" s="55"/>
      <c r="H49" s="55"/>
      <c r="I49" s="55"/>
      <c r="J49" s="55">
        <v>0</v>
      </c>
      <c r="K49" s="52">
        <v>0</v>
      </c>
      <c r="L49" s="52">
        <v>0</v>
      </c>
      <c r="M49" s="56">
        <v>0</v>
      </c>
      <c r="N49" s="56">
        <v>0</v>
      </c>
      <c r="O49" s="57"/>
      <c r="P49" s="57"/>
      <c r="Q49" s="57"/>
      <c r="R49" s="57"/>
      <c r="S49" s="57"/>
    </row>
    <row r="50" spans="1:19" x14ac:dyDescent="0.25">
      <c r="A50" s="60" t="s">
        <v>85</v>
      </c>
      <c r="B50" s="40" t="s">
        <v>86</v>
      </c>
      <c r="C50" s="46"/>
      <c r="D50" s="55" t="s">
        <v>164</v>
      </c>
      <c r="E50" s="55">
        <v>0</v>
      </c>
      <c r="F50" s="55"/>
      <c r="G50" s="55"/>
      <c r="H50" s="55"/>
      <c r="I50" s="55"/>
      <c r="J50" s="55"/>
      <c r="K50" s="52"/>
      <c r="L50" s="52"/>
      <c r="M50" s="56">
        <v>1</v>
      </c>
      <c r="N50" s="56"/>
      <c r="O50" s="54">
        <v>0</v>
      </c>
      <c r="P50" s="54">
        <v>0</v>
      </c>
      <c r="Q50" s="54">
        <v>0</v>
      </c>
      <c r="R50" s="54">
        <v>0</v>
      </c>
      <c r="S50" s="54">
        <v>1</v>
      </c>
    </row>
    <row r="51" spans="1:19" x14ac:dyDescent="0.25">
      <c r="A51" s="14" t="s">
        <v>30</v>
      </c>
      <c r="B51" s="22" t="s">
        <v>17</v>
      </c>
      <c r="C51" s="43" t="s">
        <v>146</v>
      </c>
      <c r="D51" s="50">
        <v>5</v>
      </c>
      <c r="E51" s="50">
        <v>1</v>
      </c>
      <c r="F51" s="51">
        <v>1</v>
      </c>
      <c r="G51" s="51">
        <v>1</v>
      </c>
      <c r="H51" s="51">
        <v>1</v>
      </c>
      <c r="I51" s="51">
        <v>0</v>
      </c>
      <c r="J51" s="51">
        <v>0</v>
      </c>
      <c r="K51" s="52">
        <v>1</v>
      </c>
      <c r="L51" s="52">
        <v>0</v>
      </c>
      <c r="M51" s="56">
        <v>0</v>
      </c>
      <c r="N51" s="56">
        <v>0</v>
      </c>
      <c r="O51" s="54">
        <v>1</v>
      </c>
      <c r="P51" s="54">
        <v>0</v>
      </c>
      <c r="Q51" s="54">
        <v>0</v>
      </c>
      <c r="R51" s="54">
        <v>0</v>
      </c>
      <c r="S51" s="54">
        <v>0</v>
      </c>
    </row>
    <row r="52" spans="1:19" x14ac:dyDescent="0.25">
      <c r="A52" s="14" t="s">
        <v>77</v>
      </c>
      <c r="B52" s="22" t="s">
        <v>78</v>
      </c>
      <c r="C52" s="43" t="s">
        <v>77</v>
      </c>
      <c r="D52" s="50">
        <v>2</v>
      </c>
      <c r="E52" s="50">
        <v>2</v>
      </c>
      <c r="F52" s="51">
        <v>2</v>
      </c>
      <c r="G52" s="51">
        <v>0</v>
      </c>
      <c r="H52" s="51">
        <v>2</v>
      </c>
      <c r="I52" s="51">
        <v>3</v>
      </c>
      <c r="J52" s="51">
        <v>1</v>
      </c>
      <c r="K52" s="52">
        <v>1</v>
      </c>
      <c r="L52" s="52">
        <v>2</v>
      </c>
      <c r="M52" s="53">
        <v>3</v>
      </c>
      <c r="N52" s="53">
        <v>6</v>
      </c>
      <c r="O52" s="54">
        <v>5</v>
      </c>
      <c r="P52" s="54">
        <v>1</v>
      </c>
      <c r="Q52" s="54">
        <v>0</v>
      </c>
      <c r="R52" s="54">
        <v>5</v>
      </c>
      <c r="S52" s="54">
        <v>6</v>
      </c>
    </row>
    <row r="53" spans="1:19" x14ac:dyDescent="0.25">
      <c r="A53" s="14" t="s">
        <v>9</v>
      </c>
      <c r="B53" s="22" t="s">
        <v>10</v>
      </c>
      <c r="C53" s="43" t="s">
        <v>147</v>
      </c>
      <c r="D53" s="50">
        <v>22</v>
      </c>
      <c r="E53" s="50">
        <v>17</v>
      </c>
      <c r="F53" s="51">
        <v>26</v>
      </c>
      <c r="G53" s="51">
        <v>21</v>
      </c>
      <c r="H53" s="51">
        <v>12</v>
      </c>
      <c r="I53" s="51">
        <v>18</v>
      </c>
      <c r="J53" s="51">
        <v>22</v>
      </c>
      <c r="K53" s="52">
        <v>17</v>
      </c>
      <c r="L53" s="52">
        <v>9</v>
      </c>
      <c r="M53" s="58">
        <v>20</v>
      </c>
      <c r="N53" s="53">
        <v>13</v>
      </c>
      <c r="O53" s="54">
        <v>19</v>
      </c>
      <c r="P53" s="54">
        <v>22</v>
      </c>
      <c r="Q53" s="54">
        <v>9</v>
      </c>
      <c r="R53" s="54">
        <v>24</v>
      </c>
      <c r="S53" s="54">
        <v>17</v>
      </c>
    </row>
    <row r="54" spans="1:19" x14ac:dyDescent="0.25">
      <c r="A54" s="63" t="s">
        <v>89</v>
      </c>
      <c r="B54" s="22" t="s">
        <v>90</v>
      </c>
      <c r="C54" s="43"/>
      <c r="D54" s="50" t="s">
        <v>164</v>
      </c>
      <c r="E54" s="50"/>
      <c r="F54" s="51">
        <v>1</v>
      </c>
      <c r="G54" s="51"/>
      <c r="H54" s="51"/>
      <c r="I54" s="51"/>
      <c r="J54" s="51"/>
      <c r="K54" s="52">
        <v>2</v>
      </c>
      <c r="L54" s="52">
        <v>1</v>
      </c>
      <c r="M54" s="58">
        <v>1</v>
      </c>
      <c r="N54" s="53"/>
      <c r="O54" s="54">
        <v>1</v>
      </c>
      <c r="P54" s="54">
        <v>1</v>
      </c>
      <c r="Q54" s="54">
        <v>2</v>
      </c>
      <c r="R54" s="54">
        <v>0</v>
      </c>
      <c r="S54" s="54">
        <v>2</v>
      </c>
    </row>
    <row r="55" spans="1:19" x14ac:dyDescent="0.25">
      <c r="A55" s="14" t="s">
        <v>61</v>
      </c>
      <c r="B55" s="22" t="s">
        <v>8</v>
      </c>
      <c r="C55" s="43" t="s">
        <v>148</v>
      </c>
      <c r="D55" s="50">
        <v>0</v>
      </c>
      <c r="E55" s="50">
        <v>1</v>
      </c>
      <c r="F55" s="51">
        <v>2</v>
      </c>
      <c r="G55" s="51">
        <v>1</v>
      </c>
      <c r="H55" s="51">
        <v>0</v>
      </c>
      <c r="I55" s="51">
        <v>2</v>
      </c>
      <c r="J55" s="51">
        <v>2</v>
      </c>
      <c r="K55" s="52">
        <v>3</v>
      </c>
      <c r="L55" s="52">
        <v>2</v>
      </c>
      <c r="M55" s="56">
        <v>0</v>
      </c>
      <c r="N55" s="53">
        <v>2</v>
      </c>
      <c r="O55" s="54">
        <v>1</v>
      </c>
      <c r="P55" s="54">
        <v>1</v>
      </c>
      <c r="Q55" s="54">
        <v>2</v>
      </c>
      <c r="R55" s="54">
        <v>0</v>
      </c>
      <c r="S55" s="54">
        <v>0</v>
      </c>
    </row>
    <row r="56" spans="1:19" x14ac:dyDescent="0.25">
      <c r="A56" s="14" t="s">
        <v>41</v>
      </c>
      <c r="B56" s="22" t="s">
        <v>42</v>
      </c>
      <c r="C56" s="43" t="s">
        <v>41</v>
      </c>
      <c r="D56" s="50">
        <v>0</v>
      </c>
      <c r="E56" s="50">
        <v>0</v>
      </c>
      <c r="F56" s="51">
        <v>0</v>
      </c>
      <c r="G56" s="51">
        <v>0</v>
      </c>
      <c r="H56" s="51">
        <v>1</v>
      </c>
      <c r="I56" s="51">
        <v>2</v>
      </c>
      <c r="J56" s="51">
        <v>0</v>
      </c>
      <c r="K56" s="52">
        <v>1</v>
      </c>
      <c r="L56" s="52">
        <v>5</v>
      </c>
      <c r="M56" s="53">
        <v>2</v>
      </c>
      <c r="N56" s="56">
        <v>0</v>
      </c>
      <c r="O56" s="54">
        <v>2</v>
      </c>
      <c r="P56" s="54">
        <v>2</v>
      </c>
      <c r="Q56" s="54">
        <v>2</v>
      </c>
      <c r="R56" s="54">
        <v>2</v>
      </c>
      <c r="S56" s="54">
        <v>2</v>
      </c>
    </row>
    <row r="57" spans="1:19" x14ac:dyDescent="0.25">
      <c r="A57" s="23" t="s">
        <v>87</v>
      </c>
      <c r="B57" s="22" t="s">
        <v>88</v>
      </c>
      <c r="C57" s="43" t="s">
        <v>149</v>
      </c>
      <c r="D57" s="50">
        <v>0</v>
      </c>
      <c r="E57" s="50">
        <v>0</v>
      </c>
      <c r="F57" s="51">
        <v>0</v>
      </c>
      <c r="G57" s="51">
        <v>0</v>
      </c>
      <c r="H57" s="51">
        <v>0</v>
      </c>
      <c r="I57" s="51">
        <v>1</v>
      </c>
      <c r="J57" s="51">
        <v>1</v>
      </c>
      <c r="K57" s="52">
        <v>0</v>
      </c>
      <c r="L57" s="52">
        <v>0</v>
      </c>
      <c r="M57" s="56">
        <v>0</v>
      </c>
      <c r="N57" s="56">
        <v>0</v>
      </c>
      <c r="O57" s="57"/>
      <c r="P57" s="57"/>
      <c r="Q57" s="57"/>
      <c r="R57" s="57"/>
      <c r="S57" s="57"/>
    </row>
    <row r="58" spans="1:19" x14ac:dyDescent="0.25">
      <c r="A58" s="14" t="s">
        <v>21</v>
      </c>
      <c r="B58" s="20" t="s">
        <v>22</v>
      </c>
      <c r="C58" s="43" t="s">
        <v>21</v>
      </c>
      <c r="D58" s="50">
        <v>2</v>
      </c>
      <c r="E58" s="50">
        <v>4</v>
      </c>
      <c r="F58" s="51">
        <v>5</v>
      </c>
      <c r="G58" s="51">
        <v>3</v>
      </c>
      <c r="H58" s="51">
        <v>2</v>
      </c>
      <c r="I58" s="51">
        <v>4</v>
      </c>
      <c r="J58" s="51">
        <v>2</v>
      </c>
      <c r="K58" s="52">
        <v>5</v>
      </c>
      <c r="L58" s="52">
        <v>0</v>
      </c>
      <c r="M58" s="53">
        <v>3</v>
      </c>
      <c r="N58" s="53">
        <v>7</v>
      </c>
      <c r="O58" s="54">
        <v>3</v>
      </c>
      <c r="P58" s="54">
        <v>2</v>
      </c>
      <c r="Q58" s="54">
        <v>4</v>
      </c>
      <c r="R58" s="54">
        <v>2</v>
      </c>
      <c r="S58" s="54">
        <v>5</v>
      </c>
    </row>
    <row r="59" spans="1:19" x14ac:dyDescent="0.25">
      <c r="A59" s="19" t="s">
        <v>13</v>
      </c>
      <c r="B59" s="22" t="s">
        <v>14</v>
      </c>
      <c r="C59" s="43" t="s">
        <v>150</v>
      </c>
      <c r="D59" s="50">
        <v>11</v>
      </c>
      <c r="E59" s="50">
        <v>6</v>
      </c>
      <c r="F59" s="51">
        <v>6</v>
      </c>
      <c r="G59" s="51">
        <v>5</v>
      </c>
      <c r="H59" s="51">
        <v>9</v>
      </c>
      <c r="I59" s="51">
        <v>8</v>
      </c>
      <c r="J59" s="51">
        <v>10</v>
      </c>
      <c r="K59" s="52">
        <v>6</v>
      </c>
      <c r="L59" s="52">
        <v>10</v>
      </c>
      <c r="M59" s="53">
        <v>10</v>
      </c>
      <c r="N59" s="53">
        <v>8</v>
      </c>
      <c r="O59" s="54">
        <v>8</v>
      </c>
      <c r="P59" s="54">
        <v>13</v>
      </c>
      <c r="Q59" s="54">
        <v>3</v>
      </c>
      <c r="R59" s="54">
        <v>7</v>
      </c>
      <c r="S59" s="54">
        <v>5</v>
      </c>
    </row>
    <row r="60" spans="1:19" x14ac:dyDescent="0.25">
      <c r="A60" s="18" t="s">
        <v>53</v>
      </c>
      <c r="B60" s="22" t="s">
        <v>54</v>
      </c>
      <c r="C60" s="43" t="s">
        <v>151</v>
      </c>
      <c r="D60" s="50">
        <v>4</v>
      </c>
      <c r="E60" s="50">
        <v>0</v>
      </c>
      <c r="F60" s="51">
        <v>4</v>
      </c>
      <c r="G60" s="51">
        <v>0</v>
      </c>
      <c r="H60" s="51">
        <v>4</v>
      </c>
      <c r="I60" s="51">
        <v>0</v>
      </c>
      <c r="J60" s="51">
        <v>2</v>
      </c>
      <c r="K60" s="52">
        <v>2</v>
      </c>
      <c r="L60" s="52">
        <v>1</v>
      </c>
      <c r="M60" s="56">
        <v>0</v>
      </c>
      <c r="N60" s="53">
        <v>2</v>
      </c>
      <c r="O60" s="54">
        <v>5</v>
      </c>
      <c r="P60" s="54">
        <v>2</v>
      </c>
      <c r="Q60" s="54">
        <v>2</v>
      </c>
      <c r="R60" s="54">
        <v>1</v>
      </c>
      <c r="S60" s="54">
        <v>5</v>
      </c>
    </row>
    <row r="61" spans="1:19" x14ac:dyDescent="0.25">
      <c r="A61" s="64" t="s">
        <v>53</v>
      </c>
      <c r="B61" s="22" t="s">
        <v>122</v>
      </c>
      <c r="C61" s="43"/>
      <c r="D61" s="55" t="s">
        <v>164</v>
      </c>
      <c r="E61" s="50">
        <v>1</v>
      </c>
      <c r="F61" s="51">
        <v>1</v>
      </c>
      <c r="G61" s="51"/>
      <c r="H61" s="51"/>
      <c r="I61" s="51"/>
      <c r="J61" s="51"/>
      <c r="K61" s="52"/>
      <c r="L61" s="52"/>
      <c r="M61" s="56"/>
      <c r="N61" s="53"/>
      <c r="O61" s="57"/>
      <c r="P61" s="57"/>
      <c r="Q61" s="57"/>
      <c r="R61" s="57"/>
      <c r="S61" s="57"/>
    </row>
    <row r="62" spans="1:19" x14ac:dyDescent="0.25">
      <c r="A62" s="59" t="s">
        <v>110</v>
      </c>
      <c r="B62" s="22" t="s">
        <v>111</v>
      </c>
      <c r="C62" s="43"/>
      <c r="D62" s="55" t="s">
        <v>164</v>
      </c>
      <c r="E62" s="50"/>
      <c r="F62" s="51"/>
      <c r="G62" s="51"/>
      <c r="H62" s="51"/>
      <c r="I62" s="51">
        <v>1</v>
      </c>
      <c r="J62" s="51"/>
      <c r="K62" s="52"/>
      <c r="L62" s="52"/>
      <c r="M62" s="56"/>
      <c r="N62" s="53"/>
      <c r="O62" s="57"/>
      <c r="P62" s="57"/>
      <c r="Q62" s="57"/>
      <c r="R62" s="57"/>
      <c r="S62" s="57"/>
    </row>
    <row r="63" spans="1:19" x14ac:dyDescent="0.25">
      <c r="A63" s="23" t="s">
        <v>79</v>
      </c>
      <c r="B63" s="22" t="s">
        <v>44</v>
      </c>
      <c r="C63" s="43" t="s">
        <v>79</v>
      </c>
      <c r="D63" s="50">
        <v>1</v>
      </c>
      <c r="E63" s="50">
        <v>0</v>
      </c>
      <c r="F63" s="51">
        <v>2</v>
      </c>
      <c r="G63" s="51">
        <v>2</v>
      </c>
      <c r="H63" s="51">
        <v>0</v>
      </c>
      <c r="I63" s="51">
        <v>0</v>
      </c>
      <c r="J63" s="51">
        <v>1</v>
      </c>
      <c r="K63" s="52">
        <v>2</v>
      </c>
      <c r="L63" s="52">
        <v>2</v>
      </c>
      <c r="M63" s="56">
        <v>0</v>
      </c>
      <c r="N63" s="56">
        <v>0</v>
      </c>
      <c r="O63" s="54">
        <v>1</v>
      </c>
      <c r="P63" s="54">
        <v>1</v>
      </c>
      <c r="Q63" s="54">
        <v>0</v>
      </c>
      <c r="R63" s="54">
        <v>0</v>
      </c>
      <c r="S63" s="54">
        <v>1</v>
      </c>
    </row>
    <row r="64" spans="1:19" x14ac:dyDescent="0.25">
      <c r="A64" s="20" t="s">
        <v>45</v>
      </c>
      <c r="B64" s="20" t="s">
        <v>8</v>
      </c>
      <c r="C64" s="43" t="s">
        <v>45</v>
      </c>
      <c r="D64" s="50">
        <v>4</v>
      </c>
      <c r="E64" s="50">
        <v>2</v>
      </c>
      <c r="F64" s="51">
        <v>0</v>
      </c>
      <c r="G64" s="51">
        <v>2</v>
      </c>
      <c r="H64" s="51">
        <v>1</v>
      </c>
      <c r="I64" s="51">
        <v>5</v>
      </c>
      <c r="J64" s="51">
        <v>1</v>
      </c>
      <c r="K64" s="52">
        <v>2</v>
      </c>
      <c r="L64" s="52">
        <v>1</v>
      </c>
      <c r="M64" s="53">
        <v>4</v>
      </c>
      <c r="N64" s="53">
        <v>4</v>
      </c>
      <c r="O64" s="54">
        <v>9</v>
      </c>
      <c r="P64" s="54">
        <v>3</v>
      </c>
      <c r="Q64" s="54">
        <v>8</v>
      </c>
      <c r="R64" s="54">
        <v>2</v>
      </c>
      <c r="S64" s="54">
        <v>2</v>
      </c>
    </row>
    <row r="65" spans="1:19" x14ac:dyDescent="0.25">
      <c r="A65" s="14" t="s">
        <v>106</v>
      </c>
      <c r="B65" s="22" t="s">
        <v>107</v>
      </c>
      <c r="C65" s="46" t="s">
        <v>106</v>
      </c>
      <c r="D65" s="55">
        <v>1</v>
      </c>
      <c r="E65" s="55">
        <v>2</v>
      </c>
      <c r="F65" s="55">
        <v>0</v>
      </c>
      <c r="G65" s="55">
        <v>0</v>
      </c>
      <c r="H65" s="55">
        <v>2</v>
      </c>
      <c r="I65" s="55">
        <v>1</v>
      </c>
      <c r="J65" s="55">
        <v>1</v>
      </c>
      <c r="K65" s="52">
        <v>1</v>
      </c>
      <c r="L65" s="52">
        <v>0</v>
      </c>
      <c r="M65" s="56">
        <v>0</v>
      </c>
      <c r="N65" s="53">
        <v>2</v>
      </c>
      <c r="O65" s="54">
        <v>0</v>
      </c>
      <c r="P65" s="54">
        <v>0</v>
      </c>
      <c r="Q65" s="54">
        <v>0</v>
      </c>
      <c r="R65" s="54">
        <v>2</v>
      </c>
      <c r="S65" s="54">
        <v>1</v>
      </c>
    </row>
    <row r="66" spans="1:19" x14ac:dyDescent="0.25">
      <c r="A66" s="14" t="s">
        <v>18</v>
      </c>
      <c r="B66" s="40" t="s">
        <v>12</v>
      </c>
      <c r="C66" s="43" t="s">
        <v>152</v>
      </c>
      <c r="D66" s="50">
        <v>2</v>
      </c>
      <c r="E66" s="50">
        <v>3</v>
      </c>
      <c r="F66" s="51">
        <v>1</v>
      </c>
      <c r="G66" s="51">
        <v>4</v>
      </c>
      <c r="H66" s="51">
        <v>1</v>
      </c>
      <c r="I66" s="51">
        <v>1</v>
      </c>
      <c r="J66" s="51">
        <v>0</v>
      </c>
      <c r="K66" s="52">
        <v>4</v>
      </c>
      <c r="L66" s="52">
        <v>5</v>
      </c>
      <c r="M66" s="53">
        <v>1</v>
      </c>
      <c r="N66" s="53">
        <v>4</v>
      </c>
      <c r="O66" s="54">
        <v>5</v>
      </c>
      <c r="P66" s="54">
        <v>3</v>
      </c>
      <c r="Q66" s="54">
        <v>4</v>
      </c>
      <c r="R66" s="54">
        <v>5</v>
      </c>
      <c r="S66" s="54">
        <v>1</v>
      </c>
    </row>
    <row r="67" spans="1:19" x14ac:dyDescent="0.25">
      <c r="A67" s="23" t="s">
        <v>32</v>
      </c>
      <c r="B67" s="22" t="s">
        <v>8</v>
      </c>
      <c r="C67" s="43" t="s">
        <v>153</v>
      </c>
      <c r="D67" s="50">
        <v>6</v>
      </c>
      <c r="E67" s="50">
        <v>3</v>
      </c>
      <c r="F67" s="51">
        <v>4</v>
      </c>
      <c r="G67" s="51">
        <v>1</v>
      </c>
      <c r="H67" s="51">
        <v>5</v>
      </c>
      <c r="I67" s="51">
        <v>2</v>
      </c>
      <c r="J67" s="51">
        <v>5</v>
      </c>
      <c r="K67" s="52">
        <v>4</v>
      </c>
      <c r="L67" s="52">
        <v>2</v>
      </c>
      <c r="M67" s="53">
        <v>3</v>
      </c>
      <c r="N67" s="53">
        <v>4</v>
      </c>
      <c r="O67" s="54">
        <v>1</v>
      </c>
      <c r="P67" s="54">
        <v>0</v>
      </c>
      <c r="Q67" s="54">
        <v>1</v>
      </c>
      <c r="R67" s="54">
        <v>6</v>
      </c>
      <c r="S67" s="54">
        <v>2</v>
      </c>
    </row>
    <row r="68" spans="1:19" x14ac:dyDescent="0.25">
      <c r="A68" s="14" t="s">
        <v>68</v>
      </c>
      <c r="B68" s="20" t="s">
        <v>8</v>
      </c>
      <c r="C68" s="43" t="s">
        <v>154</v>
      </c>
      <c r="D68" s="50">
        <v>1</v>
      </c>
      <c r="E68" s="50">
        <v>1</v>
      </c>
      <c r="F68" s="51">
        <v>2</v>
      </c>
      <c r="G68" s="51">
        <v>3</v>
      </c>
      <c r="H68" s="51">
        <v>1</v>
      </c>
      <c r="I68" s="51">
        <v>2</v>
      </c>
      <c r="J68" s="51">
        <v>1</v>
      </c>
      <c r="K68" s="52">
        <v>1</v>
      </c>
      <c r="L68" s="52">
        <v>3</v>
      </c>
      <c r="M68" s="53">
        <v>2</v>
      </c>
      <c r="N68" s="53">
        <v>4</v>
      </c>
      <c r="O68" s="54">
        <v>3</v>
      </c>
      <c r="P68" s="54">
        <v>2</v>
      </c>
      <c r="Q68" s="54">
        <v>2</v>
      </c>
      <c r="R68" s="54">
        <v>1</v>
      </c>
      <c r="S68" s="54">
        <v>1</v>
      </c>
    </row>
    <row r="69" spans="1:19" x14ac:dyDescent="0.25">
      <c r="A69" s="14" t="s">
        <v>46</v>
      </c>
      <c r="B69" s="22" t="s">
        <v>8</v>
      </c>
      <c r="C69" s="43" t="s">
        <v>155</v>
      </c>
      <c r="D69" s="50">
        <v>2</v>
      </c>
      <c r="E69" s="50">
        <v>1</v>
      </c>
      <c r="F69" s="51">
        <v>2</v>
      </c>
      <c r="G69" s="51">
        <v>0</v>
      </c>
      <c r="H69" s="51">
        <v>1</v>
      </c>
      <c r="I69" s="51">
        <v>1</v>
      </c>
      <c r="J69" s="51">
        <v>3</v>
      </c>
      <c r="K69" s="52">
        <v>2</v>
      </c>
      <c r="L69" s="52">
        <v>4</v>
      </c>
      <c r="M69" s="53">
        <v>2</v>
      </c>
      <c r="N69" s="53">
        <v>5</v>
      </c>
      <c r="O69" s="54">
        <v>3</v>
      </c>
      <c r="P69" s="54">
        <v>5</v>
      </c>
      <c r="Q69" s="54">
        <v>5</v>
      </c>
      <c r="R69" s="54">
        <v>4</v>
      </c>
      <c r="S69" s="54">
        <v>3</v>
      </c>
    </row>
    <row r="70" spans="1:19" x14ac:dyDescent="0.25">
      <c r="A70" s="14" t="s">
        <v>72</v>
      </c>
      <c r="B70" s="22" t="s">
        <v>73</v>
      </c>
      <c r="C70" s="43" t="s">
        <v>156</v>
      </c>
      <c r="D70" s="50">
        <v>0</v>
      </c>
      <c r="E70" s="50">
        <v>2</v>
      </c>
      <c r="F70" s="51">
        <v>1</v>
      </c>
      <c r="G70" s="51">
        <v>2</v>
      </c>
      <c r="H70" s="51">
        <v>3</v>
      </c>
      <c r="I70" s="51">
        <v>1</v>
      </c>
      <c r="J70" s="51">
        <v>2</v>
      </c>
      <c r="K70" s="52">
        <v>1</v>
      </c>
      <c r="L70" s="52">
        <v>2</v>
      </c>
      <c r="M70" s="53">
        <v>2</v>
      </c>
      <c r="N70" s="53">
        <v>1</v>
      </c>
      <c r="O70" s="54">
        <v>2</v>
      </c>
      <c r="P70" s="54">
        <v>3</v>
      </c>
      <c r="Q70" s="54">
        <v>1</v>
      </c>
      <c r="R70" s="54">
        <v>2</v>
      </c>
      <c r="S70" s="54">
        <v>1</v>
      </c>
    </row>
    <row r="71" spans="1:19" x14ac:dyDescent="0.25">
      <c r="A71" s="59" t="s">
        <v>104</v>
      </c>
      <c r="B71" s="22" t="s">
        <v>105</v>
      </c>
      <c r="C71" s="43"/>
      <c r="D71" s="50" t="s">
        <v>164</v>
      </c>
      <c r="E71" s="50">
        <v>1</v>
      </c>
      <c r="F71" s="51"/>
      <c r="G71" s="51"/>
      <c r="H71" s="51"/>
      <c r="I71" s="51"/>
      <c r="J71" s="51">
        <v>1</v>
      </c>
      <c r="K71" s="52"/>
      <c r="L71" s="52"/>
      <c r="M71" s="53">
        <v>1</v>
      </c>
      <c r="N71" s="53">
        <v>1</v>
      </c>
      <c r="O71" s="54">
        <v>0</v>
      </c>
      <c r="P71" s="54">
        <v>0</v>
      </c>
      <c r="Q71" s="54">
        <v>0</v>
      </c>
      <c r="R71" s="54">
        <v>1</v>
      </c>
      <c r="S71" s="54">
        <v>0</v>
      </c>
    </row>
    <row r="72" spans="1:19" x14ac:dyDescent="0.25">
      <c r="A72" s="14" t="s">
        <v>29</v>
      </c>
      <c r="B72" s="20" t="s">
        <v>14</v>
      </c>
      <c r="C72" s="43" t="s">
        <v>157</v>
      </c>
      <c r="D72" s="50">
        <v>5</v>
      </c>
      <c r="E72" s="50">
        <v>1</v>
      </c>
      <c r="F72" s="51">
        <v>2</v>
      </c>
      <c r="G72" s="51">
        <v>6</v>
      </c>
      <c r="H72" s="51">
        <v>2</v>
      </c>
      <c r="I72" s="51">
        <v>0</v>
      </c>
      <c r="J72" s="51">
        <v>3</v>
      </c>
      <c r="K72" s="52">
        <v>1</v>
      </c>
      <c r="L72" s="52">
        <v>4</v>
      </c>
      <c r="M72" s="53">
        <v>6</v>
      </c>
      <c r="N72" s="53">
        <v>4</v>
      </c>
      <c r="O72" s="54">
        <v>3</v>
      </c>
      <c r="P72" s="54">
        <v>1</v>
      </c>
      <c r="Q72" s="54">
        <v>4</v>
      </c>
      <c r="R72" s="54">
        <v>5</v>
      </c>
      <c r="S72" s="54">
        <v>7</v>
      </c>
    </row>
    <row r="73" spans="1:19" x14ac:dyDescent="0.25">
      <c r="A73" s="14" t="s">
        <v>60</v>
      </c>
      <c r="B73" s="22" t="s">
        <v>42</v>
      </c>
      <c r="C73" s="43" t="s">
        <v>60</v>
      </c>
      <c r="D73" s="50">
        <v>1</v>
      </c>
      <c r="E73" s="50">
        <v>0</v>
      </c>
      <c r="F73" s="51">
        <v>0</v>
      </c>
      <c r="G73" s="51">
        <v>0</v>
      </c>
      <c r="H73" s="51">
        <v>1</v>
      </c>
      <c r="I73" s="51">
        <v>1</v>
      </c>
      <c r="J73" s="51">
        <v>0</v>
      </c>
      <c r="K73" s="52">
        <v>2</v>
      </c>
      <c r="L73" s="52">
        <v>0</v>
      </c>
      <c r="M73" s="53">
        <v>1</v>
      </c>
      <c r="N73" s="56">
        <v>0</v>
      </c>
      <c r="O73" s="54">
        <v>0</v>
      </c>
      <c r="P73" s="54">
        <v>1</v>
      </c>
      <c r="Q73" s="54">
        <v>5</v>
      </c>
      <c r="R73" s="54">
        <v>0</v>
      </c>
      <c r="S73" s="54">
        <v>2</v>
      </c>
    </row>
    <row r="74" spans="1:19" x14ac:dyDescent="0.25">
      <c r="A74" s="14" t="s">
        <v>92</v>
      </c>
      <c r="B74" s="22" t="s">
        <v>93</v>
      </c>
      <c r="C74" s="43" t="s">
        <v>158</v>
      </c>
      <c r="D74" s="50">
        <v>1</v>
      </c>
      <c r="E74" s="50">
        <v>0</v>
      </c>
      <c r="F74" s="51">
        <v>0</v>
      </c>
      <c r="G74" s="51">
        <v>1</v>
      </c>
      <c r="H74" s="51">
        <v>1</v>
      </c>
      <c r="I74" s="51">
        <v>1</v>
      </c>
      <c r="J74" s="51">
        <v>0</v>
      </c>
      <c r="K74" s="52">
        <v>1</v>
      </c>
      <c r="L74" s="52">
        <v>0</v>
      </c>
      <c r="M74" s="56">
        <v>0</v>
      </c>
      <c r="N74" s="53">
        <v>3</v>
      </c>
      <c r="O74" s="54">
        <v>2</v>
      </c>
      <c r="P74" s="54">
        <v>1</v>
      </c>
      <c r="Q74" s="54">
        <v>2</v>
      </c>
      <c r="R74" s="54">
        <v>0</v>
      </c>
      <c r="S74" s="54">
        <v>2</v>
      </c>
    </row>
    <row r="75" spans="1:19" x14ac:dyDescent="0.25">
      <c r="A75" s="19" t="s">
        <v>75</v>
      </c>
      <c r="B75" s="22" t="s">
        <v>76</v>
      </c>
      <c r="C75" s="43" t="s">
        <v>159</v>
      </c>
      <c r="D75" s="50">
        <v>3</v>
      </c>
      <c r="E75" s="50">
        <v>0</v>
      </c>
      <c r="F75" s="51">
        <v>1</v>
      </c>
      <c r="G75" s="51">
        <v>1</v>
      </c>
      <c r="H75" s="51">
        <v>0</v>
      </c>
      <c r="I75" s="51">
        <v>2</v>
      </c>
      <c r="J75" s="51">
        <v>1</v>
      </c>
      <c r="K75" s="52">
        <v>0</v>
      </c>
      <c r="L75" s="52">
        <v>1</v>
      </c>
      <c r="M75" s="53">
        <v>1</v>
      </c>
      <c r="N75" s="53">
        <v>1</v>
      </c>
      <c r="O75" s="54">
        <v>1</v>
      </c>
      <c r="P75" s="54">
        <v>2</v>
      </c>
      <c r="Q75" s="54">
        <v>3</v>
      </c>
      <c r="R75" s="54">
        <v>1</v>
      </c>
      <c r="S75" s="54">
        <v>1</v>
      </c>
    </row>
    <row r="76" spans="1:19" x14ac:dyDescent="0.25">
      <c r="A76" s="14" t="s">
        <v>96</v>
      </c>
      <c r="B76" s="20" t="s">
        <v>97</v>
      </c>
      <c r="C76" s="47" t="s">
        <v>160</v>
      </c>
      <c r="D76" s="50">
        <v>1</v>
      </c>
      <c r="E76" s="50">
        <v>3</v>
      </c>
      <c r="F76" s="51">
        <v>0</v>
      </c>
      <c r="G76" s="51">
        <v>1</v>
      </c>
      <c r="H76" s="51">
        <v>0</v>
      </c>
      <c r="I76" s="51">
        <v>0</v>
      </c>
      <c r="J76" s="51">
        <v>0</v>
      </c>
      <c r="K76" s="52">
        <v>1</v>
      </c>
      <c r="L76" s="52">
        <v>0</v>
      </c>
      <c r="M76" s="53">
        <v>2</v>
      </c>
      <c r="N76" s="56">
        <v>0</v>
      </c>
      <c r="O76" s="54">
        <v>0</v>
      </c>
      <c r="P76" s="54">
        <v>1</v>
      </c>
      <c r="Q76" s="54">
        <v>2</v>
      </c>
      <c r="R76" s="54">
        <v>1</v>
      </c>
      <c r="S76" s="54">
        <v>1</v>
      </c>
    </row>
    <row r="77" spans="1:19" x14ac:dyDescent="0.25">
      <c r="A77" s="61" t="s">
        <v>130</v>
      </c>
      <c r="B77" s="22" t="s">
        <v>131</v>
      </c>
      <c r="C77" s="42"/>
      <c r="D77" s="50" t="s">
        <v>164</v>
      </c>
      <c r="E77" s="50"/>
      <c r="F77" s="51"/>
      <c r="G77" s="51"/>
      <c r="H77" s="51"/>
      <c r="I77" s="51">
        <v>1</v>
      </c>
      <c r="J77" s="51"/>
      <c r="K77" s="52"/>
      <c r="L77" s="52"/>
      <c r="M77" s="53"/>
      <c r="N77" s="53"/>
      <c r="O77" s="54">
        <v>0</v>
      </c>
      <c r="P77" s="54">
        <v>0</v>
      </c>
      <c r="Q77" s="54">
        <v>0</v>
      </c>
      <c r="R77" s="54">
        <v>0</v>
      </c>
      <c r="S77" s="54">
        <v>1</v>
      </c>
    </row>
    <row r="78" spans="1:19" x14ac:dyDescent="0.25">
      <c r="C78" s="31"/>
      <c r="D78" s="32"/>
      <c r="E78" s="32"/>
      <c r="F78" s="48"/>
      <c r="G78" s="48"/>
      <c r="H78" s="48"/>
      <c r="I78" s="48"/>
      <c r="J78" s="48"/>
      <c r="K78" s="34"/>
      <c r="L78" s="34"/>
      <c r="M78" s="49"/>
      <c r="N78" s="49"/>
    </row>
  </sheetData>
  <autoFilter ref="A1:S94" xr:uid="{5E302A8D-565D-4416-9E40-BBF119EE8B8E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57AF6-E678-46C4-982E-34EFDFDD667B}">
  <dimension ref="A1:V79"/>
  <sheetViews>
    <sheetView workbookViewId="0">
      <selection activeCell="Q1" sqref="Q1:T1048576"/>
    </sheetView>
  </sheetViews>
  <sheetFormatPr defaultRowHeight="15" x14ac:dyDescent="0.25"/>
  <cols>
    <col min="1" max="1" width="13.42578125" style="9" customWidth="1"/>
    <col min="2" max="2" width="9.140625" style="9"/>
    <col min="3" max="3" width="22.140625" style="9" customWidth="1"/>
    <col min="4" max="13" width="9.140625" style="9"/>
    <col min="17" max="17" width="13.42578125" style="9" customWidth="1"/>
    <col min="18" max="18" width="9.140625" style="9"/>
  </cols>
  <sheetData>
    <row r="1" spans="1:22" x14ac:dyDescent="0.25">
      <c r="A1" s="10" t="s">
        <v>3</v>
      </c>
      <c r="B1" s="10" t="s">
        <v>4</v>
      </c>
      <c r="C1" s="21" t="s">
        <v>163</v>
      </c>
      <c r="D1" s="44">
        <v>2011</v>
      </c>
      <c r="E1" s="44">
        <v>2012</v>
      </c>
      <c r="F1" s="44">
        <v>2013</v>
      </c>
      <c r="G1" s="44">
        <v>2014</v>
      </c>
      <c r="H1" s="44">
        <v>2015</v>
      </c>
      <c r="I1" s="45">
        <v>2016</v>
      </c>
      <c r="J1" s="45">
        <v>2017</v>
      </c>
      <c r="K1" s="45">
        <v>2018</v>
      </c>
      <c r="L1" s="45">
        <v>2019</v>
      </c>
      <c r="M1" s="45">
        <v>2020</v>
      </c>
      <c r="N1" t="s">
        <v>165</v>
      </c>
      <c r="O1" t="s">
        <v>166</v>
      </c>
      <c r="Q1" s="10" t="s">
        <v>3</v>
      </c>
      <c r="R1" s="10" t="s">
        <v>4</v>
      </c>
      <c r="S1" t="s">
        <v>165</v>
      </c>
      <c r="T1" t="s">
        <v>166</v>
      </c>
      <c r="U1" t="s">
        <v>167</v>
      </c>
      <c r="V1" t="s">
        <v>168</v>
      </c>
    </row>
    <row r="2" spans="1:22" x14ac:dyDescent="0.25">
      <c r="A2" s="14" t="s">
        <v>36</v>
      </c>
      <c r="B2" s="20" t="s">
        <v>37</v>
      </c>
      <c r="C2" s="42" t="s">
        <v>36</v>
      </c>
      <c r="D2" s="51">
        <v>2</v>
      </c>
      <c r="E2" s="52">
        <v>3</v>
      </c>
      <c r="F2" s="52">
        <v>1</v>
      </c>
      <c r="G2" s="53">
        <v>1</v>
      </c>
      <c r="H2" s="53">
        <v>5</v>
      </c>
      <c r="I2" s="54">
        <v>1</v>
      </c>
      <c r="J2" s="54">
        <v>2</v>
      </c>
      <c r="K2" s="54">
        <v>7</v>
      </c>
      <c r="L2" s="54">
        <v>4</v>
      </c>
      <c r="M2" s="54">
        <v>4</v>
      </c>
      <c r="N2">
        <f>AVERAGE(D2:H2)</f>
        <v>2.4</v>
      </c>
      <c r="O2">
        <f>AVERAGE(I2:M2)</f>
        <v>3.6</v>
      </c>
      <c r="Q2" s="14" t="s">
        <v>36</v>
      </c>
      <c r="R2" s="20" t="s">
        <v>37</v>
      </c>
      <c r="S2">
        <v>2.4</v>
      </c>
      <c r="T2">
        <v>3.6</v>
      </c>
      <c r="U2">
        <f>T2-S2</f>
        <v>1.2000000000000002</v>
      </c>
      <c r="V2" s="66">
        <f>(T2-S2)/S2</f>
        <v>0.50000000000000011</v>
      </c>
    </row>
    <row r="3" spans="1:22" x14ac:dyDescent="0.25">
      <c r="A3" s="24" t="s">
        <v>81</v>
      </c>
      <c r="B3" s="40" t="s">
        <v>82</v>
      </c>
      <c r="C3" s="46" t="s">
        <v>81</v>
      </c>
      <c r="D3" s="55">
        <v>2</v>
      </c>
      <c r="E3" s="52">
        <v>0</v>
      </c>
      <c r="F3" s="52">
        <v>1</v>
      </c>
      <c r="G3" s="53">
        <v>2</v>
      </c>
      <c r="H3" s="56">
        <v>0</v>
      </c>
      <c r="I3" s="54">
        <v>0</v>
      </c>
      <c r="J3" s="54">
        <v>0</v>
      </c>
      <c r="K3" s="54">
        <v>0</v>
      </c>
      <c r="L3" s="54">
        <v>1</v>
      </c>
      <c r="M3" s="54">
        <v>0</v>
      </c>
      <c r="N3">
        <f t="shared" ref="N3:N66" si="0">AVERAGE(D3:H3)</f>
        <v>1</v>
      </c>
      <c r="O3">
        <f t="shared" ref="O3:O66" si="1">AVERAGE(I3:M3)</f>
        <v>0.2</v>
      </c>
      <c r="Q3" s="24" t="s">
        <v>81</v>
      </c>
      <c r="R3" s="40" t="s">
        <v>82</v>
      </c>
      <c r="S3">
        <v>1</v>
      </c>
      <c r="T3">
        <v>0.2</v>
      </c>
      <c r="U3">
        <f t="shared" ref="U3:U66" si="2">T3-S3</f>
        <v>-0.8</v>
      </c>
      <c r="V3" s="66">
        <f t="shared" ref="V3:V66" si="3">(T3-S3)/S3</f>
        <v>-0.8</v>
      </c>
    </row>
    <row r="4" spans="1:22" x14ac:dyDescent="0.25">
      <c r="A4" s="24" t="s">
        <v>91</v>
      </c>
      <c r="B4" s="40" t="s">
        <v>12</v>
      </c>
      <c r="C4" s="43" t="s">
        <v>132</v>
      </c>
      <c r="D4" s="51">
        <v>0</v>
      </c>
      <c r="E4" s="52">
        <v>0</v>
      </c>
      <c r="F4" s="52">
        <v>1</v>
      </c>
      <c r="G4" s="53">
        <v>1</v>
      </c>
      <c r="H4" s="53">
        <v>1</v>
      </c>
      <c r="I4" s="54">
        <v>1</v>
      </c>
      <c r="J4" s="54">
        <v>1</v>
      </c>
      <c r="K4" s="54">
        <v>0</v>
      </c>
      <c r="L4" s="54">
        <v>0</v>
      </c>
      <c r="M4" s="54">
        <v>0</v>
      </c>
      <c r="N4">
        <f t="shared" si="0"/>
        <v>0.6</v>
      </c>
      <c r="O4">
        <f t="shared" si="1"/>
        <v>0.4</v>
      </c>
      <c r="Q4" s="24" t="s">
        <v>91</v>
      </c>
      <c r="R4" s="40" t="s">
        <v>12</v>
      </c>
      <c r="S4">
        <v>0.6</v>
      </c>
      <c r="T4">
        <v>0.4</v>
      </c>
      <c r="U4">
        <f t="shared" si="2"/>
        <v>-0.19999999999999996</v>
      </c>
      <c r="V4" s="66">
        <f t="shared" si="3"/>
        <v>-0.33333333333333326</v>
      </c>
    </row>
    <row r="5" spans="1:22" x14ac:dyDescent="0.25">
      <c r="A5" s="24" t="s">
        <v>39</v>
      </c>
      <c r="B5" s="40" t="s">
        <v>40</v>
      </c>
      <c r="C5" s="42" t="s">
        <v>39</v>
      </c>
      <c r="D5" s="51">
        <v>0</v>
      </c>
      <c r="E5" s="52">
        <v>1</v>
      </c>
      <c r="F5" s="52">
        <v>0</v>
      </c>
      <c r="G5" s="53">
        <v>1</v>
      </c>
      <c r="H5" s="56">
        <v>0</v>
      </c>
      <c r="I5" s="54">
        <v>1</v>
      </c>
      <c r="J5" s="54">
        <v>1</v>
      </c>
      <c r="K5" s="54">
        <v>2</v>
      </c>
      <c r="L5" s="54">
        <v>2</v>
      </c>
      <c r="M5" s="54">
        <v>0</v>
      </c>
      <c r="N5">
        <f t="shared" si="0"/>
        <v>0.4</v>
      </c>
      <c r="O5">
        <f t="shared" si="1"/>
        <v>1.2</v>
      </c>
      <c r="Q5" s="24" t="s">
        <v>39</v>
      </c>
      <c r="R5" s="40" t="s">
        <v>40</v>
      </c>
      <c r="S5">
        <v>0.4</v>
      </c>
      <c r="T5">
        <v>1.2</v>
      </c>
      <c r="U5">
        <f t="shared" si="2"/>
        <v>0.79999999999999993</v>
      </c>
      <c r="V5" s="66">
        <f t="shared" si="3"/>
        <v>1.9999999999999998</v>
      </c>
    </row>
    <row r="6" spans="1:22" x14ac:dyDescent="0.25">
      <c r="A6" s="19" t="s">
        <v>33</v>
      </c>
      <c r="B6" s="40" t="s">
        <v>12</v>
      </c>
      <c r="C6" s="43" t="s">
        <v>33</v>
      </c>
      <c r="D6" s="51">
        <v>1</v>
      </c>
      <c r="E6" s="52">
        <v>3</v>
      </c>
      <c r="F6" s="52">
        <v>1</v>
      </c>
      <c r="G6" s="56">
        <v>0</v>
      </c>
      <c r="H6" s="53">
        <v>2</v>
      </c>
      <c r="I6" s="54">
        <v>2</v>
      </c>
      <c r="J6" s="54">
        <v>5</v>
      </c>
      <c r="K6" s="54">
        <v>1</v>
      </c>
      <c r="L6" s="54">
        <v>3</v>
      </c>
      <c r="M6" s="54">
        <v>4</v>
      </c>
      <c r="N6">
        <f t="shared" si="0"/>
        <v>1.4</v>
      </c>
      <c r="O6">
        <f t="shared" si="1"/>
        <v>3</v>
      </c>
      <c r="Q6" s="19" t="s">
        <v>33</v>
      </c>
      <c r="R6" s="40" t="s">
        <v>12</v>
      </c>
      <c r="S6">
        <v>1.4</v>
      </c>
      <c r="T6">
        <v>3</v>
      </c>
      <c r="U6">
        <f t="shared" si="2"/>
        <v>1.6</v>
      </c>
      <c r="V6" s="66">
        <f t="shared" si="3"/>
        <v>1.142857142857143</v>
      </c>
    </row>
    <row r="7" spans="1:22" x14ac:dyDescent="0.25">
      <c r="A7" s="14" t="s">
        <v>56</v>
      </c>
      <c r="B7" s="22" t="s">
        <v>57</v>
      </c>
      <c r="C7" s="42" t="s">
        <v>56</v>
      </c>
      <c r="D7" s="51">
        <v>0</v>
      </c>
      <c r="E7" s="52">
        <v>2</v>
      </c>
      <c r="F7" s="52">
        <v>0</v>
      </c>
      <c r="G7" s="53">
        <v>1</v>
      </c>
      <c r="H7" s="53">
        <v>1</v>
      </c>
      <c r="I7" s="54">
        <v>1</v>
      </c>
      <c r="J7" s="54">
        <v>1</v>
      </c>
      <c r="K7" s="54">
        <v>0</v>
      </c>
      <c r="L7" s="54">
        <v>2</v>
      </c>
      <c r="M7" s="54">
        <v>1</v>
      </c>
      <c r="N7">
        <f t="shared" si="0"/>
        <v>0.8</v>
      </c>
      <c r="O7">
        <f t="shared" si="1"/>
        <v>1</v>
      </c>
      <c r="Q7" s="14" t="s">
        <v>56</v>
      </c>
      <c r="R7" s="22" t="s">
        <v>57</v>
      </c>
      <c r="S7">
        <v>0.8</v>
      </c>
      <c r="T7">
        <v>1</v>
      </c>
      <c r="U7">
        <f t="shared" si="2"/>
        <v>0.19999999999999996</v>
      </c>
      <c r="V7" s="66">
        <f t="shared" si="3"/>
        <v>0.24999999999999994</v>
      </c>
    </row>
    <row r="8" spans="1:22" x14ac:dyDescent="0.25">
      <c r="A8" s="61" t="s">
        <v>120</v>
      </c>
      <c r="B8" s="22" t="s">
        <v>121</v>
      </c>
      <c r="C8" s="42"/>
      <c r="D8" s="51"/>
      <c r="E8" s="52"/>
      <c r="F8" s="52">
        <v>2</v>
      </c>
      <c r="G8" s="53">
        <v>1</v>
      </c>
      <c r="H8" s="53"/>
      <c r="I8" s="54">
        <v>1</v>
      </c>
      <c r="J8" s="54">
        <v>0</v>
      </c>
      <c r="K8" s="54">
        <v>0</v>
      </c>
      <c r="L8" s="54">
        <v>0</v>
      </c>
      <c r="M8" s="54">
        <v>0</v>
      </c>
      <c r="N8">
        <f t="shared" si="0"/>
        <v>1.5</v>
      </c>
      <c r="O8">
        <f t="shared" si="1"/>
        <v>0.2</v>
      </c>
      <c r="Q8" s="61" t="s">
        <v>120</v>
      </c>
      <c r="R8" s="22" t="s">
        <v>121</v>
      </c>
      <c r="S8">
        <v>1.5</v>
      </c>
      <c r="T8">
        <v>0.2</v>
      </c>
      <c r="U8">
        <f t="shared" si="2"/>
        <v>-1.3</v>
      </c>
      <c r="V8" s="66">
        <f t="shared" si="3"/>
        <v>-0.8666666666666667</v>
      </c>
    </row>
    <row r="9" spans="1:22" x14ac:dyDescent="0.25">
      <c r="A9" s="14" t="s">
        <v>100</v>
      </c>
      <c r="B9" s="22" t="s">
        <v>101</v>
      </c>
      <c r="C9" s="42" t="s">
        <v>100</v>
      </c>
      <c r="D9" s="51">
        <v>1</v>
      </c>
      <c r="E9" s="52">
        <v>5</v>
      </c>
      <c r="F9" s="52">
        <v>1</v>
      </c>
      <c r="G9" s="53">
        <v>1</v>
      </c>
      <c r="H9" s="53">
        <v>3</v>
      </c>
      <c r="I9" s="54">
        <v>0</v>
      </c>
      <c r="J9" s="54">
        <v>2</v>
      </c>
      <c r="K9" s="54">
        <v>0</v>
      </c>
      <c r="L9" s="54">
        <v>1</v>
      </c>
      <c r="M9" s="54">
        <v>2</v>
      </c>
      <c r="N9">
        <f t="shared" si="0"/>
        <v>2.2000000000000002</v>
      </c>
      <c r="O9">
        <f t="shared" si="1"/>
        <v>1</v>
      </c>
      <c r="Q9" s="14" t="s">
        <v>100</v>
      </c>
      <c r="R9" s="22" t="s">
        <v>101</v>
      </c>
      <c r="S9">
        <v>2.2000000000000002</v>
      </c>
      <c r="T9">
        <v>1</v>
      </c>
      <c r="U9">
        <f t="shared" si="2"/>
        <v>-1.2000000000000002</v>
      </c>
      <c r="V9" s="66">
        <f t="shared" si="3"/>
        <v>-0.54545454545454553</v>
      </c>
    </row>
    <row r="10" spans="1:22" x14ac:dyDescent="0.25">
      <c r="A10" s="14" t="s">
        <v>112</v>
      </c>
      <c r="B10" s="22" t="s">
        <v>63</v>
      </c>
      <c r="C10" s="46" t="s">
        <v>112</v>
      </c>
      <c r="D10" s="55">
        <v>0</v>
      </c>
      <c r="E10" s="52">
        <v>0</v>
      </c>
      <c r="F10" s="52">
        <v>0</v>
      </c>
      <c r="G10" s="56">
        <v>0</v>
      </c>
      <c r="H10" s="56">
        <v>0</v>
      </c>
      <c r="I10" s="54">
        <v>1</v>
      </c>
      <c r="J10" s="57"/>
      <c r="K10" s="54">
        <v>0</v>
      </c>
      <c r="L10" s="54">
        <v>0</v>
      </c>
      <c r="M10" s="54">
        <v>0</v>
      </c>
      <c r="N10">
        <f t="shared" si="0"/>
        <v>0</v>
      </c>
      <c r="O10">
        <f t="shared" si="1"/>
        <v>0.25</v>
      </c>
      <c r="Q10" s="14" t="s">
        <v>112</v>
      </c>
      <c r="R10" s="22" t="s">
        <v>63</v>
      </c>
      <c r="S10">
        <v>0</v>
      </c>
      <c r="T10">
        <v>0.25</v>
      </c>
      <c r="U10">
        <f t="shared" si="2"/>
        <v>0.25</v>
      </c>
      <c r="V10" s="66"/>
    </row>
    <row r="11" spans="1:22" x14ac:dyDescent="0.25">
      <c r="A11" s="60" t="s">
        <v>108</v>
      </c>
      <c r="B11" s="40" t="s">
        <v>109</v>
      </c>
      <c r="C11" s="46"/>
      <c r="D11" s="55"/>
      <c r="E11" s="52"/>
      <c r="F11" s="52"/>
      <c r="G11" s="56"/>
      <c r="H11" s="56"/>
      <c r="I11" s="57"/>
      <c r="J11" s="57"/>
      <c r="K11" s="57"/>
      <c r="L11" s="57"/>
      <c r="M11" s="57"/>
      <c r="N11">
        <v>0</v>
      </c>
      <c r="O11">
        <v>0</v>
      </c>
      <c r="Q11" s="60" t="s">
        <v>108</v>
      </c>
      <c r="R11" s="40" t="s">
        <v>109</v>
      </c>
      <c r="S11">
        <v>0</v>
      </c>
      <c r="T11">
        <v>0</v>
      </c>
      <c r="U11">
        <f t="shared" si="2"/>
        <v>0</v>
      </c>
      <c r="V11" s="66"/>
    </row>
    <row r="12" spans="1:22" x14ac:dyDescent="0.25">
      <c r="A12" s="14" t="s">
        <v>127</v>
      </c>
      <c r="B12" s="22" t="s">
        <v>128</v>
      </c>
      <c r="C12" s="46" t="s">
        <v>127</v>
      </c>
      <c r="D12" s="55">
        <v>0</v>
      </c>
      <c r="E12" s="52">
        <v>0</v>
      </c>
      <c r="F12" s="52">
        <v>0</v>
      </c>
      <c r="G12" s="56">
        <v>0</v>
      </c>
      <c r="H12" s="56">
        <v>0</v>
      </c>
      <c r="I12" s="57"/>
      <c r="J12" s="57"/>
      <c r="K12" s="57"/>
      <c r="L12" s="57"/>
      <c r="M12" s="57"/>
      <c r="N12">
        <f t="shared" si="0"/>
        <v>0</v>
      </c>
      <c r="O12">
        <v>0</v>
      </c>
      <c r="Q12" s="14" t="s">
        <v>127</v>
      </c>
      <c r="R12" s="22" t="s">
        <v>128</v>
      </c>
      <c r="S12">
        <v>0</v>
      </c>
      <c r="T12">
        <v>0</v>
      </c>
      <c r="U12">
        <f t="shared" si="2"/>
        <v>0</v>
      </c>
      <c r="V12" s="66"/>
    </row>
    <row r="13" spans="1:22" x14ac:dyDescent="0.25">
      <c r="A13" s="14" t="s">
        <v>83</v>
      </c>
      <c r="B13" s="22" t="s">
        <v>84</v>
      </c>
      <c r="C13" s="46" t="s">
        <v>83</v>
      </c>
      <c r="D13" s="55">
        <v>2</v>
      </c>
      <c r="E13" s="52">
        <v>2</v>
      </c>
      <c r="F13" s="52">
        <v>0</v>
      </c>
      <c r="G13" s="53">
        <v>1</v>
      </c>
      <c r="H13" s="53">
        <v>2</v>
      </c>
      <c r="I13" s="54">
        <v>1</v>
      </c>
      <c r="J13" s="54">
        <v>0</v>
      </c>
      <c r="K13" s="54">
        <v>1</v>
      </c>
      <c r="L13" s="54">
        <v>3</v>
      </c>
      <c r="M13" s="54">
        <v>1</v>
      </c>
      <c r="N13">
        <f t="shared" si="0"/>
        <v>1.4</v>
      </c>
      <c r="O13">
        <f t="shared" si="1"/>
        <v>1.2</v>
      </c>
      <c r="Q13" s="14" t="s">
        <v>83</v>
      </c>
      <c r="R13" s="22" t="s">
        <v>84</v>
      </c>
      <c r="S13">
        <v>1.4</v>
      </c>
      <c r="T13">
        <v>1.2</v>
      </c>
      <c r="U13">
        <f t="shared" si="2"/>
        <v>-0.19999999999999996</v>
      </c>
      <c r="V13" s="66">
        <f t="shared" si="3"/>
        <v>-0.14285714285714282</v>
      </c>
    </row>
    <row r="14" spans="1:22" x14ac:dyDescent="0.25">
      <c r="A14" s="59" t="s">
        <v>83</v>
      </c>
      <c r="B14" s="22" t="s">
        <v>116</v>
      </c>
      <c r="C14" s="46"/>
      <c r="D14" s="55"/>
      <c r="E14" s="52"/>
      <c r="F14" s="52"/>
      <c r="G14" s="53"/>
      <c r="H14" s="53">
        <v>1</v>
      </c>
      <c r="I14" s="57"/>
      <c r="J14" s="57"/>
      <c r="K14" s="57"/>
      <c r="L14" s="57"/>
      <c r="M14" s="57">
        <v>1</v>
      </c>
      <c r="N14">
        <f t="shared" si="0"/>
        <v>1</v>
      </c>
      <c r="O14">
        <f t="shared" si="1"/>
        <v>1</v>
      </c>
      <c r="Q14" s="59" t="s">
        <v>83</v>
      </c>
      <c r="R14" s="22" t="s">
        <v>116</v>
      </c>
      <c r="S14">
        <v>1</v>
      </c>
      <c r="T14">
        <v>1</v>
      </c>
      <c r="U14">
        <f t="shared" si="2"/>
        <v>0</v>
      </c>
      <c r="V14" s="66">
        <f t="shared" si="3"/>
        <v>0</v>
      </c>
    </row>
    <row r="15" spans="1:22" x14ac:dyDescent="0.25">
      <c r="A15" s="14" t="s">
        <v>43</v>
      </c>
      <c r="B15" s="20" t="s">
        <v>44</v>
      </c>
      <c r="C15" s="43" t="s">
        <v>43</v>
      </c>
      <c r="D15" s="51">
        <v>0</v>
      </c>
      <c r="E15" s="52">
        <v>1</v>
      </c>
      <c r="F15" s="52">
        <v>2</v>
      </c>
      <c r="G15" s="53">
        <v>1</v>
      </c>
      <c r="H15" s="53">
        <v>2</v>
      </c>
      <c r="I15" s="54">
        <v>1</v>
      </c>
      <c r="J15" s="54">
        <v>5</v>
      </c>
      <c r="K15" s="54">
        <v>3</v>
      </c>
      <c r="L15" s="54">
        <v>1</v>
      </c>
      <c r="M15" s="54">
        <v>3</v>
      </c>
      <c r="N15">
        <f t="shared" si="0"/>
        <v>1.2</v>
      </c>
      <c r="O15">
        <f t="shared" si="1"/>
        <v>2.6</v>
      </c>
      <c r="Q15" s="14" t="s">
        <v>43</v>
      </c>
      <c r="R15" s="20" t="s">
        <v>44</v>
      </c>
      <c r="S15">
        <v>1.2</v>
      </c>
      <c r="T15">
        <v>2.6</v>
      </c>
      <c r="U15">
        <f t="shared" si="2"/>
        <v>1.4000000000000001</v>
      </c>
      <c r="V15" s="66">
        <f t="shared" si="3"/>
        <v>1.1666666666666667</v>
      </c>
    </row>
    <row r="16" spans="1:22" x14ac:dyDescent="0.25">
      <c r="A16" s="62" t="s">
        <v>117</v>
      </c>
      <c r="B16" s="20" t="s">
        <v>118</v>
      </c>
      <c r="C16" s="46"/>
      <c r="D16" s="55"/>
      <c r="E16" s="52"/>
      <c r="F16" s="52"/>
      <c r="G16" s="56"/>
      <c r="H16" s="53"/>
      <c r="I16" s="54">
        <v>1</v>
      </c>
      <c r="J16" s="54">
        <v>0</v>
      </c>
      <c r="K16" s="54">
        <v>0</v>
      </c>
      <c r="L16" s="54">
        <v>0</v>
      </c>
      <c r="M16" s="54">
        <v>1</v>
      </c>
      <c r="N16">
        <v>0</v>
      </c>
      <c r="O16">
        <f t="shared" si="1"/>
        <v>0.4</v>
      </c>
      <c r="Q16" s="62" t="s">
        <v>117</v>
      </c>
      <c r="R16" s="20" t="s">
        <v>118</v>
      </c>
      <c r="S16">
        <v>0</v>
      </c>
      <c r="T16">
        <v>0.4</v>
      </c>
      <c r="U16">
        <f t="shared" si="2"/>
        <v>0.4</v>
      </c>
      <c r="V16" s="66"/>
    </row>
    <row r="17" spans="1:22" x14ac:dyDescent="0.25">
      <c r="A17" s="14" t="s">
        <v>19</v>
      </c>
      <c r="B17" s="22" t="s">
        <v>20</v>
      </c>
      <c r="C17" s="43" t="s">
        <v>19</v>
      </c>
      <c r="D17" s="51">
        <v>7</v>
      </c>
      <c r="E17" s="52">
        <v>8</v>
      </c>
      <c r="F17" s="52">
        <v>4</v>
      </c>
      <c r="G17" s="53">
        <v>6</v>
      </c>
      <c r="H17" s="53">
        <v>7</v>
      </c>
      <c r="I17" s="54">
        <v>5</v>
      </c>
      <c r="J17" s="54">
        <v>6</v>
      </c>
      <c r="K17" s="54">
        <v>6</v>
      </c>
      <c r="L17" s="54">
        <v>5</v>
      </c>
      <c r="M17" s="54">
        <v>8</v>
      </c>
      <c r="N17">
        <f t="shared" si="0"/>
        <v>6.4</v>
      </c>
      <c r="O17">
        <f t="shared" si="1"/>
        <v>6</v>
      </c>
      <c r="Q17" s="14" t="s">
        <v>19</v>
      </c>
      <c r="R17" s="22" t="s">
        <v>20</v>
      </c>
      <c r="S17">
        <v>6.4</v>
      </c>
      <c r="T17">
        <v>6</v>
      </c>
      <c r="U17">
        <f t="shared" si="2"/>
        <v>-0.40000000000000036</v>
      </c>
      <c r="V17" s="66">
        <f t="shared" si="3"/>
        <v>-6.2500000000000056E-2</v>
      </c>
    </row>
    <row r="18" spans="1:22" x14ac:dyDescent="0.25">
      <c r="A18" s="14" t="s">
        <v>80</v>
      </c>
      <c r="B18" s="20" t="s">
        <v>52</v>
      </c>
      <c r="C18" s="43" t="s">
        <v>133</v>
      </c>
      <c r="D18" s="51">
        <v>0</v>
      </c>
      <c r="E18" s="52">
        <v>0</v>
      </c>
      <c r="F18" s="52">
        <v>1</v>
      </c>
      <c r="G18" s="56">
        <v>0</v>
      </c>
      <c r="H18" s="56">
        <v>0</v>
      </c>
      <c r="I18" s="54">
        <v>0</v>
      </c>
      <c r="J18" s="54">
        <v>1</v>
      </c>
      <c r="K18" s="54">
        <v>0</v>
      </c>
      <c r="L18" s="54">
        <v>2</v>
      </c>
      <c r="M18" s="54">
        <v>1</v>
      </c>
      <c r="N18">
        <f t="shared" si="0"/>
        <v>0.2</v>
      </c>
      <c r="O18">
        <f t="shared" si="1"/>
        <v>0.8</v>
      </c>
      <c r="Q18" s="14" t="s">
        <v>80</v>
      </c>
      <c r="R18" s="20" t="s">
        <v>52</v>
      </c>
      <c r="S18">
        <v>0.2</v>
      </c>
      <c r="T18">
        <v>0.8</v>
      </c>
      <c r="U18">
        <f t="shared" si="2"/>
        <v>0.60000000000000009</v>
      </c>
      <c r="V18" s="66">
        <f t="shared" si="3"/>
        <v>3.0000000000000004</v>
      </c>
    </row>
    <row r="19" spans="1:22" ht="26.25" x14ac:dyDescent="0.25">
      <c r="A19" s="24" t="s">
        <v>74</v>
      </c>
      <c r="B19" s="40" t="s">
        <v>63</v>
      </c>
      <c r="C19" s="43" t="s">
        <v>134</v>
      </c>
      <c r="D19" s="51">
        <v>1</v>
      </c>
      <c r="E19" s="52">
        <v>0</v>
      </c>
      <c r="F19" s="52">
        <v>0</v>
      </c>
      <c r="G19" s="53">
        <v>2</v>
      </c>
      <c r="H19" s="56">
        <v>0</v>
      </c>
      <c r="I19" s="54">
        <v>0</v>
      </c>
      <c r="J19" s="54">
        <v>3</v>
      </c>
      <c r="K19" s="54">
        <v>4</v>
      </c>
      <c r="L19" s="54">
        <v>3</v>
      </c>
      <c r="M19" s="54">
        <v>3</v>
      </c>
      <c r="N19">
        <f t="shared" si="0"/>
        <v>0.6</v>
      </c>
      <c r="O19">
        <f t="shared" si="1"/>
        <v>2.6</v>
      </c>
      <c r="Q19" s="24" t="s">
        <v>74</v>
      </c>
      <c r="R19" s="40" t="s">
        <v>63</v>
      </c>
      <c r="S19">
        <v>0.6</v>
      </c>
      <c r="T19">
        <v>2.6</v>
      </c>
      <c r="U19">
        <f t="shared" si="2"/>
        <v>2</v>
      </c>
      <c r="V19" s="66">
        <f t="shared" si="3"/>
        <v>3.3333333333333335</v>
      </c>
    </row>
    <row r="20" spans="1:22" x14ac:dyDescent="0.25">
      <c r="A20" s="19" t="s">
        <v>51</v>
      </c>
      <c r="B20" s="22" t="s">
        <v>52</v>
      </c>
      <c r="C20" s="43" t="s">
        <v>135</v>
      </c>
      <c r="D20" s="51">
        <v>2</v>
      </c>
      <c r="E20" s="52">
        <v>3</v>
      </c>
      <c r="F20" s="52">
        <v>2</v>
      </c>
      <c r="G20" s="53">
        <v>3</v>
      </c>
      <c r="H20" s="53">
        <v>4</v>
      </c>
      <c r="I20" s="54">
        <v>1</v>
      </c>
      <c r="J20" s="54">
        <v>1</v>
      </c>
      <c r="K20" s="54">
        <v>0</v>
      </c>
      <c r="L20" s="54">
        <v>1</v>
      </c>
      <c r="M20" s="54">
        <v>1</v>
      </c>
      <c r="N20">
        <f t="shared" si="0"/>
        <v>2.8</v>
      </c>
      <c r="O20">
        <f t="shared" si="1"/>
        <v>0.8</v>
      </c>
      <c r="Q20" s="19" t="s">
        <v>51</v>
      </c>
      <c r="R20" s="22" t="s">
        <v>52</v>
      </c>
      <c r="S20">
        <v>2.8</v>
      </c>
      <c r="T20">
        <v>0.8</v>
      </c>
      <c r="U20">
        <f t="shared" si="2"/>
        <v>-1.9999999999999998</v>
      </c>
      <c r="V20" s="66">
        <f t="shared" si="3"/>
        <v>-0.7142857142857143</v>
      </c>
    </row>
    <row r="21" spans="1:22" x14ac:dyDescent="0.25">
      <c r="A21" s="20" t="s">
        <v>15</v>
      </c>
      <c r="B21" s="40" t="s">
        <v>12</v>
      </c>
      <c r="C21" s="43" t="s">
        <v>15</v>
      </c>
      <c r="D21" s="51">
        <v>1</v>
      </c>
      <c r="E21" s="52">
        <v>1</v>
      </c>
      <c r="F21" s="52">
        <v>3</v>
      </c>
      <c r="G21" s="53">
        <v>1</v>
      </c>
      <c r="H21" s="53">
        <v>1</v>
      </c>
      <c r="I21" s="54">
        <v>0</v>
      </c>
      <c r="J21" s="54">
        <v>1</v>
      </c>
      <c r="K21" s="54">
        <v>6</v>
      </c>
      <c r="L21" s="54">
        <v>3</v>
      </c>
      <c r="M21" s="54">
        <v>3</v>
      </c>
      <c r="N21">
        <f t="shared" si="0"/>
        <v>1.4</v>
      </c>
      <c r="O21">
        <f t="shared" si="1"/>
        <v>2.6</v>
      </c>
      <c r="Q21" s="20" t="s">
        <v>15</v>
      </c>
      <c r="R21" s="40" t="s">
        <v>12</v>
      </c>
      <c r="S21">
        <v>1.4</v>
      </c>
      <c r="T21">
        <v>2.6</v>
      </c>
      <c r="U21">
        <f t="shared" si="2"/>
        <v>1.2000000000000002</v>
      </c>
      <c r="V21" s="66">
        <f t="shared" si="3"/>
        <v>0.85714285714285732</v>
      </c>
    </row>
    <row r="22" spans="1:22" x14ac:dyDescent="0.25">
      <c r="A22" s="20" t="s">
        <v>129</v>
      </c>
      <c r="B22" s="20" t="s">
        <v>8</v>
      </c>
      <c r="C22" s="46" t="s">
        <v>129</v>
      </c>
      <c r="D22" s="55">
        <v>0</v>
      </c>
      <c r="E22" s="52">
        <v>0</v>
      </c>
      <c r="F22" s="52">
        <v>0</v>
      </c>
      <c r="G22" s="56">
        <v>0</v>
      </c>
      <c r="H22" s="56">
        <v>0</v>
      </c>
      <c r="I22" s="57"/>
      <c r="J22" s="57"/>
      <c r="K22" s="57"/>
      <c r="L22" s="57"/>
      <c r="M22" s="57"/>
      <c r="N22">
        <f t="shared" si="0"/>
        <v>0</v>
      </c>
      <c r="O22">
        <v>0</v>
      </c>
      <c r="Q22" s="20" t="s">
        <v>129</v>
      </c>
      <c r="R22" s="20" t="s">
        <v>8</v>
      </c>
      <c r="S22">
        <v>0</v>
      </c>
      <c r="T22">
        <v>0</v>
      </c>
      <c r="U22">
        <f t="shared" si="2"/>
        <v>0</v>
      </c>
      <c r="V22" s="66"/>
    </row>
    <row r="23" spans="1:22" x14ac:dyDescent="0.25">
      <c r="A23" s="14" t="s">
        <v>62</v>
      </c>
      <c r="B23" s="22" t="s">
        <v>63</v>
      </c>
      <c r="C23" s="43" t="s">
        <v>62</v>
      </c>
      <c r="D23" s="51">
        <v>1</v>
      </c>
      <c r="E23" s="52">
        <v>2</v>
      </c>
      <c r="F23" s="52">
        <v>0</v>
      </c>
      <c r="G23" s="53">
        <v>3</v>
      </c>
      <c r="H23" s="53">
        <v>2</v>
      </c>
      <c r="I23" s="54">
        <v>4</v>
      </c>
      <c r="J23" s="54">
        <v>1</v>
      </c>
      <c r="K23" s="54">
        <v>6</v>
      </c>
      <c r="L23" s="54">
        <v>3</v>
      </c>
      <c r="M23" s="54">
        <v>0</v>
      </c>
      <c r="N23">
        <f t="shared" si="0"/>
        <v>1.6</v>
      </c>
      <c r="O23">
        <f t="shared" si="1"/>
        <v>2.8</v>
      </c>
      <c r="Q23" s="14" t="s">
        <v>62</v>
      </c>
      <c r="R23" s="22" t="s">
        <v>63</v>
      </c>
      <c r="S23">
        <v>1.6</v>
      </c>
      <c r="T23">
        <v>2.8</v>
      </c>
      <c r="U23">
        <f t="shared" si="2"/>
        <v>1.1999999999999997</v>
      </c>
      <c r="V23" s="66">
        <f t="shared" si="3"/>
        <v>0.74999999999999978</v>
      </c>
    </row>
    <row r="24" spans="1:22" x14ac:dyDescent="0.25">
      <c r="A24" s="61" t="s">
        <v>94</v>
      </c>
      <c r="B24" s="22" t="s">
        <v>95</v>
      </c>
      <c r="C24" s="43"/>
      <c r="D24" s="51"/>
      <c r="E24" s="52"/>
      <c r="F24" s="52"/>
      <c r="G24" s="53"/>
      <c r="H24" s="53">
        <v>1</v>
      </c>
      <c r="I24" s="54">
        <v>0</v>
      </c>
      <c r="J24" s="54">
        <v>0</v>
      </c>
      <c r="K24" s="54">
        <v>1</v>
      </c>
      <c r="L24" s="54">
        <v>0</v>
      </c>
      <c r="M24" s="54">
        <v>0</v>
      </c>
      <c r="N24">
        <f t="shared" si="0"/>
        <v>1</v>
      </c>
      <c r="O24">
        <f t="shared" si="1"/>
        <v>0.2</v>
      </c>
      <c r="Q24" s="61" t="s">
        <v>94</v>
      </c>
      <c r="R24" s="22" t="s">
        <v>95</v>
      </c>
      <c r="S24">
        <v>1</v>
      </c>
      <c r="T24">
        <v>0.2</v>
      </c>
      <c r="U24">
        <f t="shared" si="2"/>
        <v>-0.8</v>
      </c>
      <c r="V24" s="66">
        <f t="shared" si="3"/>
        <v>-0.8</v>
      </c>
    </row>
    <row r="25" spans="1:22" x14ac:dyDescent="0.25">
      <c r="A25" s="14" t="s">
        <v>25</v>
      </c>
      <c r="B25" s="22" t="s">
        <v>26</v>
      </c>
      <c r="C25" s="43" t="s">
        <v>136</v>
      </c>
      <c r="D25" s="51">
        <v>1</v>
      </c>
      <c r="E25" s="52">
        <v>2</v>
      </c>
      <c r="F25" s="52">
        <v>6</v>
      </c>
      <c r="G25" s="53">
        <v>3</v>
      </c>
      <c r="H25" s="53">
        <v>1</v>
      </c>
      <c r="I25" s="54">
        <v>4</v>
      </c>
      <c r="J25" s="54">
        <v>0</v>
      </c>
      <c r="K25" s="54">
        <v>2</v>
      </c>
      <c r="L25" s="54">
        <v>2</v>
      </c>
      <c r="M25" s="54">
        <v>8</v>
      </c>
      <c r="N25">
        <f t="shared" si="0"/>
        <v>2.6</v>
      </c>
      <c r="O25">
        <f t="shared" si="1"/>
        <v>3.2</v>
      </c>
      <c r="Q25" s="14" t="s">
        <v>25</v>
      </c>
      <c r="R25" s="22" t="s">
        <v>26</v>
      </c>
      <c r="S25">
        <v>2.6</v>
      </c>
      <c r="T25">
        <v>3.2</v>
      </c>
      <c r="U25">
        <f t="shared" si="2"/>
        <v>0.60000000000000009</v>
      </c>
      <c r="V25" s="66">
        <f t="shared" si="3"/>
        <v>0.23076923076923078</v>
      </c>
    </row>
    <row r="26" spans="1:22" x14ac:dyDescent="0.25">
      <c r="A26" s="14" t="s">
        <v>71</v>
      </c>
      <c r="B26" s="40" t="s">
        <v>12</v>
      </c>
      <c r="C26" s="43" t="s">
        <v>137</v>
      </c>
      <c r="D26" s="51">
        <v>0</v>
      </c>
      <c r="E26" s="52">
        <v>0</v>
      </c>
      <c r="F26" s="52">
        <v>1</v>
      </c>
      <c r="G26" s="56">
        <v>0</v>
      </c>
      <c r="H26" s="56">
        <v>0</v>
      </c>
      <c r="I26" s="54">
        <v>0</v>
      </c>
      <c r="J26" s="54">
        <v>1</v>
      </c>
      <c r="K26" s="54">
        <v>0</v>
      </c>
      <c r="L26" s="54">
        <v>1</v>
      </c>
      <c r="M26" s="54">
        <v>0</v>
      </c>
      <c r="N26">
        <f t="shared" si="0"/>
        <v>0.2</v>
      </c>
      <c r="O26">
        <f t="shared" si="1"/>
        <v>0.4</v>
      </c>
      <c r="Q26" s="14" t="s">
        <v>71</v>
      </c>
      <c r="R26" s="40" t="s">
        <v>12</v>
      </c>
      <c r="S26">
        <v>0.2</v>
      </c>
      <c r="T26">
        <v>0.4</v>
      </c>
      <c r="U26">
        <f t="shared" si="2"/>
        <v>0.2</v>
      </c>
      <c r="V26" s="66">
        <f t="shared" si="3"/>
        <v>1</v>
      </c>
    </row>
    <row r="27" spans="1:22" x14ac:dyDescent="0.25">
      <c r="A27" s="63" t="s">
        <v>123</v>
      </c>
      <c r="B27" s="22" t="s">
        <v>124</v>
      </c>
      <c r="C27" s="46"/>
      <c r="D27" s="55"/>
      <c r="E27" s="52"/>
      <c r="F27" s="52"/>
      <c r="G27" s="53"/>
      <c r="H27" s="56"/>
      <c r="I27" s="54">
        <v>1</v>
      </c>
      <c r="J27" s="54">
        <v>1</v>
      </c>
      <c r="K27" s="54">
        <v>0</v>
      </c>
      <c r="L27" s="54">
        <v>0</v>
      </c>
      <c r="M27" s="54">
        <v>0</v>
      </c>
      <c r="N27">
        <v>0</v>
      </c>
      <c r="O27">
        <f t="shared" si="1"/>
        <v>0.4</v>
      </c>
      <c r="Q27" s="63" t="s">
        <v>123</v>
      </c>
      <c r="R27" s="22" t="s">
        <v>124</v>
      </c>
      <c r="S27">
        <v>0</v>
      </c>
      <c r="T27">
        <v>0.4</v>
      </c>
      <c r="U27">
        <f t="shared" si="2"/>
        <v>0.4</v>
      </c>
      <c r="V27" s="66"/>
    </row>
    <row r="28" spans="1:22" x14ac:dyDescent="0.25">
      <c r="A28" s="24" t="s">
        <v>119</v>
      </c>
      <c r="B28" s="40" t="s">
        <v>63</v>
      </c>
      <c r="C28" s="46" t="s">
        <v>119</v>
      </c>
      <c r="D28" s="55">
        <v>0</v>
      </c>
      <c r="E28" s="52">
        <v>0</v>
      </c>
      <c r="F28" s="52">
        <v>1</v>
      </c>
      <c r="G28" s="56">
        <v>0</v>
      </c>
      <c r="H28" s="53">
        <v>1</v>
      </c>
      <c r="I28" s="54">
        <v>0</v>
      </c>
      <c r="J28" s="54">
        <v>0</v>
      </c>
      <c r="K28" s="54">
        <v>1</v>
      </c>
      <c r="L28" s="54">
        <v>0</v>
      </c>
      <c r="M28" s="54">
        <v>0</v>
      </c>
      <c r="N28">
        <f t="shared" si="0"/>
        <v>0.4</v>
      </c>
      <c r="O28">
        <f t="shared" si="1"/>
        <v>0.2</v>
      </c>
      <c r="Q28" s="24" t="s">
        <v>119</v>
      </c>
      <c r="R28" s="40" t="s">
        <v>63</v>
      </c>
      <c r="S28">
        <v>0.4</v>
      </c>
      <c r="T28">
        <v>0.2</v>
      </c>
      <c r="U28">
        <f t="shared" si="2"/>
        <v>-0.2</v>
      </c>
      <c r="V28" s="66">
        <f t="shared" si="3"/>
        <v>-0.5</v>
      </c>
    </row>
    <row r="29" spans="1:22" x14ac:dyDescent="0.25">
      <c r="A29" s="14" t="s">
        <v>31</v>
      </c>
      <c r="B29" s="40" t="s">
        <v>12</v>
      </c>
      <c r="C29" s="43" t="s">
        <v>31</v>
      </c>
      <c r="D29" s="51">
        <v>2</v>
      </c>
      <c r="E29" s="52">
        <v>0</v>
      </c>
      <c r="F29" s="52">
        <v>3</v>
      </c>
      <c r="G29" s="53">
        <v>1</v>
      </c>
      <c r="H29" s="53">
        <v>1</v>
      </c>
      <c r="I29" s="54">
        <v>1</v>
      </c>
      <c r="J29" s="54">
        <v>1</v>
      </c>
      <c r="K29" s="54">
        <v>1</v>
      </c>
      <c r="L29" s="54">
        <v>0</v>
      </c>
      <c r="M29" s="54">
        <v>1</v>
      </c>
      <c r="N29">
        <f t="shared" si="0"/>
        <v>1.4</v>
      </c>
      <c r="O29">
        <f t="shared" si="1"/>
        <v>0.8</v>
      </c>
      <c r="Q29" s="14" t="s">
        <v>31</v>
      </c>
      <c r="R29" s="40" t="s">
        <v>12</v>
      </c>
      <c r="S29">
        <v>1.4</v>
      </c>
      <c r="T29">
        <v>0.8</v>
      </c>
      <c r="U29">
        <f t="shared" si="2"/>
        <v>-0.59999999999999987</v>
      </c>
      <c r="V29" s="66">
        <f t="shared" si="3"/>
        <v>-0.42857142857142849</v>
      </c>
    </row>
    <row r="30" spans="1:22" x14ac:dyDescent="0.25">
      <c r="A30" s="23" t="s">
        <v>38</v>
      </c>
      <c r="B30" s="22" t="s">
        <v>8</v>
      </c>
      <c r="C30" s="43" t="s">
        <v>138</v>
      </c>
      <c r="D30" s="51">
        <v>1</v>
      </c>
      <c r="E30" s="52">
        <v>3</v>
      </c>
      <c r="F30" s="52">
        <v>5</v>
      </c>
      <c r="G30" s="53">
        <v>1</v>
      </c>
      <c r="H30" s="53">
        <v>1</v>
      </c>
      <c r="I30" s="54">
        <v>1</v>
      </c>
      <c r="J30" s="54">
        <v>3</v>
      </c>
      <c r="K30" s="54">
        <v>0</v>
      </c>
      <c r="L30" s="54">
        <v>2</v>
      </c>
      <c r="M30" s="54">
        <v>5</v>
      </c>
      <c r="N30">
        <f t="shared" si="0"/>
        <v>2.2000000000000002</v>
      </c>
      <c r="O30">
        <f t="shared" si="1"/>
        <v>2.2000000000000002</v>
      </c>
      <c r="Q30" s="23" t="s">
        <v>38</v>
      </c>
      <c r="R30" s="22" t="s">
        <v>8</v>
      </c>
      <c r="S30">
        <v>2.2000000000000002</v>
      </c>
      <c r="T30">
        <v>2.2000000000000002</v>
      </c>
      <c r="U30">
        <f t="shared" si="2"/>
        <v>0</v>
      </c>
      <c r="V30" s="66">
        <f t="shared" si="3"/>
        <v>0</v>
      </c>
    </row>
    <row r="31" spans="1:22" x14ac:dyDescent="0.25">
      <c r="A31" s="14" t="s">
        <v>98</v>
      </c>
      <c r="B31" s="22" t="s">
        <v>99</v>
      </c>
      <c r="C31" s="43" t="s">
        <v>161</v>
      </c>
      <c r="D31" s="51">
        <v>1</v>
      </c>
      <c r="E31" s="52">
        <v>0</v>
      </c>
      <c r="F31" s="52">
        <v>0</v>
      </c>
      <c r="G31" s="53">
        <v>1</v>
      </c>
      <c r="H31" s="53">
        <v>1</v>
      </c>
      <c r="I31" s="54">
        <v>0</v>
      </c>
      <c r="J31" s="54">
        <v>1</v>
      </c>
      <c r="K31" s="54">
        <v>1</v>
      </c>
      <c r="L31" s="54">
        <v>0</v>
      </c>
      <c r="M31" s="54">
        <v>2</v>
      </c>
      <c r="N31">
        <f t="shared" si="0"/>
        <v>0.6</v>
      </c>
      <c r="O31">
        <f t="shared" si="1"/>
        <v>0.8</v>
      </c>
      <c r="Q31" s="14" t="s">
        <v>98</v>
      </c>
      <c r="R31" s="22" t="s">
        <v>99</v>
      </c>
      <c r="S31">
        <v>0.6</v>
      </c>
      <c r="T31">
        <v>0.8</v>
      </c>
      <c r="U31">
        <f t="shared" si="2"/>
        <v>0.20000000000000007</v>
      </c>
      <c r="V31" s="66">
        <f t="shared" si="3"/>
        <v>0.33333333333333348</v>
      </c>
    </row>
    <row r="32" spans="1:22" x14ac:dyDescent="0.25">
      <c r="A32" s="14" t="s">
        <v>11</v>
      </c>
      <c r="B32" s="40" t="s">
        <v>12</v>
      </c>
      <c r="C32" s="43" t="s">
        <v>139</v>
      </c>
      <c r="D32" s="51">
        <v>6</v>
      </c>
      <c r="E32" s="52">
        <v>2</v>
      </c>
      <c r="F32" s="52">
        <v>6</v>
      </c>
      <c r="G32" s="53">
        <v>6</v>
      </c>
      <c r="H32" s="53">
        <v>5</v>
      </c>
      <c r="I32" s="54">
        <v>7</v>
      </c>
      <c r="J32" s="54">
        <v>6</v>
      </c>
      <c r="K32" s="54">
        <v>8</v>
      </c>
      <c r="L32" s="54">
        <v>16</v>
      </c>
      <c r="M32" s="54">
        <v>10</v>
      </c>
      <c r="N32">
        <f t="shared" si="0"/>
        <v>5</v>
      </c>
      <c r="O32">
        <f t="shared" si="1"/>
        <v>9.4</v>
      </c>
      <c r="Q32" s="14" t="s">
        <v>11</v>
      </c>
      <c r="R32" s="40" t="s">
        <v>12</v>
      </c>
      <c r="S32">
        <v>5</v>
      </c>
      <c r="T32">
        <v>9.4</v>
      </c>
      <c r="U32">
        <f t="shared" si="2"/>
        <v>4.4000000000000004</v>
      </c>
      <c r="V32" s="66">
        <f t="shared" si="3"/>
        <v>0.88000000000000012</v>
      </c>
    </row>
    <row r="33" spans="1:22" x14ac:dyDescent="0.25">
      <c r="A33" s="14" t="s">
        <v>27</v>
      </c>
      <c r="B33" s="22" t="s">
        <v>28</v>
      </c>
      <c r="C33" s="43" t="s">
        <v>27</v>
      </c>
      <c r="D33" s="51">
        <v>3</v>
      </c>
      <c r="E33" s="52">
        <v>2</v>
      </c>
      <c r="F33" s="52">
        <v>1</v>
      </c>
      <c r="G33" s="53">
        <v>1</v>
      </c>
      <c r="H33" s="53">
        <v>1</v>
      </c>
      <c r="I33" s="54">
        <v>6</v>
      </c>
      <c r="J33" s="54">
        <v>2</v>
      </c>
      <c r="K33" s="54">
        <v>4</v>
      </c>
      <c r="L33" s="54">
        <v>3</v>
      </c>
      <c r="M33" s="54">
        <v>5</v>
      </c>
      <c r="N33">
        <f t="shared" si="0"/>
        <v>1.6</v>
      </c>
      <c r="O33">
        <f t="shared" si="1"/>
        <v>4</v>
      </c>
      <c r="Q33" s="14" t="s">
        <v>27</v>
      </c>
      <c r="R33" s="22" t="s">
        <v>28</v>
      </c>
      <c r="S33">
        <v>1.6</v>
      </c>
      <c r="T33">
        <v>4</v>
      </c>
      <c r="U33">
        <f t="shared" si="2"/>
        <v>2.4</v>
      </c>
      <c r="V33" s="66">
        <f t="shared" si="3"/>
        <v>1.4999999999999998</v>
      </c>
    </row>
    <row r="34" spans="1:22" x14ac:dyDescent="0.25">
      <c r="A34" s="60" t="s">
        <v>64</v>
      </c>
      <c r="B34" s="22" t="s">
        <v>65</v>
      </c>
      <c r="C34" s="43"/>
      <c r="D34" s="51">
        <v>1</v>
      </c>
      <c r="E34" s="52"/>
      <c r="F34" s="52"/>
      <c r="G34" s="53"/>
      <c r="H34" s="53">
        <v>1</v>
      </c>
      <c r="I34" s="54">
        <v>0</v>
      </c>
      <c r="J34" s="54">
        <v>1</v>
      </c>
      <c r="K34" s="54">
        <v>0</v>
      </c>
      <c r="L34" s="54">
        <v>1</v>
      </c>
      <c r="M34" s="54">
        <v>2</v>
      </c>
      <c r="N34">
        <f t="shared" si="0"/>
        <v>1</v>
      </c>
      <c r="O34">
        <f t="shared" si="1"/>
        <v>0.8</v>
      </c>
      <c r="Q34" s="60" t="s">
        <v>64</v>
      </c>
      <c r="R34" s="22" t="s">
        <v>65</v>
      </c>
      <c r="S34">
        <v>1</v>
      </c>
      <c r="T34">
        <v>0.8</v>
      </c>
      <c r="U34">
        <f t="shared" si="2"/>
        <v>-0.19999999999999996</v>
      </c>
      <c r="V34" s="66">
        <f t="shared" si="3"/>
        <v>-0.19999999999999996</v>
      </c>
    </row>
    <row r="35" spans="1:22" x14ac:dyDescent="0.25">
      <c r="A35" s="14" t="s">
        <v>23</v>
      </c>
      <c r="B35" s="22" t="s">
        <v>24</v>
      </c>
      <c r="C35" s="43" t="s">
        <v>23</v>
      </c>
      <c r="D35" s="51">
        <v>4</v>
      </c>
      <c r="E35" s="52">
        <v>9</v>
      </c>
      <c r="F35" s="52">
        <v>7</v>
      </c>
      <c r="G35" s="53">
        <v>1</v>
      </c>
      <c r="H35" s="53">
        <v>3</v>
      </c>
      <c r="I35" s="54">
        <v>7</v>
      </c>
      <c r="J35" s="54">
        <v>4</v>
      </c>
      <c r="K35" s="54">
        <v>8</v>
      </c>
      <c r="L35" s="54">
        <v>9</v>
      </c>
      <c r="M35" s="54">
        <v>10</v>
      </c>
      <c r="N35">
        <f t="shared" si="0"/>
        <v>4.8</v>
      </c>
      <c r="O35">
        <f t="shared" si="1"/>
        <v>7.6</v>
      </c>
      <c r="Q35" s="14" t="s">
        <v>23</v>
      </c>
      <c r="R35" s="22" t="s">
        <v>24</v>
      </c>
      <c r="S35">
        <v>4.8</v>
      </c>
      <c r="T35">
        <v>7.6</v>
      </c>
      <c r="U35">
        <f t="shared" si="2"/>
        <v>2.8</v>
      </c>
      <c r="V35" s="66">
        <f t="shared" si="3"/>
        <v>0.58333333333333337</v>
      </c>
    </row>
    <row r="36" spans="1:22" x14ac:dyDescent="0.25">
      <c r="A36" s="22" t="s">
        <v>58</v>
      </c>
      <c r="B36" s="20" t="s">
        <v>59</v>
      </c>
      <c r="C36" s="43" t="s">
        <v>140</v>
      </c>
      <c r="D36" s="51">
        <v>0</v>
      </c>
      <c r="E36" s="52">
        <v>0</v>
      </c>
      <c r="F36" s="52">
        <v>1</v>
      </c>
      <c r="G36" s="53">
        <v>1</v>
      </c>
      <c r="H36" s="53">
        <v>2</v>
      </c>
      <c r="I36" s="54">
        <v>2</v>
      </c>
      <c r="J36" s="54">
        <v>0</v>
      </c>
      <c r="K36" s="54">
        <v>0</v>
      </c>
      <c r="L36" s="54">
        <v>2</v>
      </c>
      <c r="M36" s="54">
        <v>2</v>
      </c>
      <c r="N36">
        <f t="shared" si="0"/>
        <v>0.8</v>
      </c>
      <c r="O36">
        <f t="shared" si="1"/>
        <v>1.2</v>
      </c>
      <c r="Q36" s="22" t="s">
        <v>58</v>
      </c>
      <c r="R36" s="20" t="s">
        <v>59</v>
      </c>
      <c r="S36">
        <v>0.8</v>
      </c>
      <c r="T36">
        <v>1.2</v>
      </c>
      <c r="U36">
        <f t="shared" si="2"/>
        <v>0.39999999999999991</v>
      </c>
      <c r="V36" s="66">
        <f t="shared" si="3"/>
        <v>0.49999999999999989</v>
      </c>
    </row>
    <row r="37" spans="1:22" x14ac:dyDescent="0.25">
      <c r="A37" s="14" t="s">
        <v>69</v>
      </c>
      <c r="B37" s="22" t="s">
        <v>70</v>
      </c>
      <c r="C37" s="43" t="s">
        <v>141</v>
      </c>
      <c r="D37" s="51">
        <v>0</v>
      </c>
      <c r="E37" s="52">
        <v>0</v>
      </c>
      <c r="F37" s="52">
        <v>0</v>
      </c>
      <c r="G37" s="56">
        <v>0</v>
      </c>
      <c r="H37" s="53">
        <v>4</v>
      </c>
      <c r="I37" s="54">
        <v>2</v>
      </c>
      <c r="J37" s="54">
        <v>2</v>
      </c>
      <c r="K37" s="54">
        <v>1</v>
      </c>
      <c r="L37" s="54">
        <v>0</v>
      </c>
      <c r="M37" s="54">
        <v>2</v>
      </c>
      <c r="N37">
        <f t="shared" si="0"/>
        <v>0.8</v>
      </c>
      <c r="O37">
        <f t="shared" si="1"/>
        <v>1.4</v>
      </c>
      <c r="Q37" s="14" t="s">
        <v>69</v>
      </c>
      <c r="R37" s="22" t="s">
        <v>70</v>
      </c>
      <c r="S37">
        <v>0.8</v>
      </c>
      <c r="T37">
        <v>1.4</v>
      </c>
      <c r="U37">
        <f t="shared" si="2"/>
        <v>0.59999999999999987</v>
      </c>
      <c r="V37" s="66">
        <f t="shared" si="3"/>
        <v>0.74999999999999978</v>
      </c>
    </row>
    <row r="38" spans="1:22" x14ac:dyDescent="0.25">
      <c r="A38" s="60" t="s">
        <v>48</v>
      </c>
      <c r="B38" s="40" t="s">
        <v>49</v>
      </c>
      <c r="C38" s="43"/>
      <c r="D38" s="51"/>
      <c r="E38" s="52">
        <v>1</v>
      </c>
      <c r="F38" s="52"/>
      <c r="G38" s="56"/>
      <c r="H38" s="53"/>
      <c r="I38" s="54">
        <v>0</v>
      </c>
      <c r="J38" s="54">
        <v>1</v>
      </c>
      <c r="K38" s="54">
        <v>1</v>
      </c>
      <c r="L38" s="54">
        <v>0</v>
      </c>
      <c r="M38" s="54">
        <v>1</v>
      </c>
      <c r="N38">
        <f t="shared" si="0"/>
        <v>1</v>
      </c>
      <c r="O38">
        <f t="shared" si="1"/>
        <v>0.6</v>
      </c>
      <c r="Q38" s="60" t="s">
        <v>48</v>
      </c>
      <c r="R38" s="40" t="s">
        <v>49</v>
      </c>
      <c r="S38">
        <v>1</v>
      </c>
      <c r="T38">
        <v>0.6</v>
      </c>
      <c r="U38">
        <f t="shared" si="2"/>
        <v>-0.4</v>
      </c>
      <c r="V38" s="66">
        <f t="shared" si="3"/>
        <v>-0.4</v>
      </c>
    </row>
    <row r="39" spans="1:22" x14ac:dyDescent="0.25">
      <c r="A39" s="24" t="s">
        <v>50</v>
      </c>
      <c r="B39" s="40" t="s">
        <v>8</v>
      </c>
      <c r="C39" s="43" t="s">
        <v>142</v>
      </c>
      <c r="D39" s="51">
        <v>4</v>
      </c>
      <c r="E39" s="52">
        <v>0</v>
      </c>
      <c r="F39" s="52">
        <v>1</v>
      </c>
      <c r="G39" s="53">
        <v>1</v>
      </c>
      <c r="H39" s="53">
        <v>1</v>
      </c>
      <c r="I39" s="54">
        <v>0</v>
      </c>
      <c r="J39" s="54">
        <v>1</v>
      </c>
      <c r="K39" s="54">
        <v>2</v>
      </c>
      <c r="L39" s="54">
        <v>4</v>
      </c>
      <c r="M39" s="54">
        <v>1</v>
      </c>
      <c r="N39">
        <f t="shared" si="0"/>
        <v>1.4</v>
      </c>
      <c r="O39">
        <f t="shared" si="1"/>
        <v>1.6</v>
      </c>
      <c r="Q39" s="24" t="s">
        <v>50</v>
      </c>
      <c r="R39" s="40" t="s">
        <v>8</v>
      </c>
      <c r="S39">
        <v>1.4</v>
      </c>
      <c r="T39">
        <v>1.6</v>
      </c>
      <c r="U39">
        <f t="shared" si="2"/>
        <v>0.20000000000000018</v>
      </c>
      <c r="V39" s="66">
        <f t="shared" si="3"/>
        <v>0.14285714285714299</v>
      </c>
    </row>
    <row r="40" spans="1:22" x14ac:dyDescent="0.25">
      <c r="A40" s="14" t="s">
        <v>7</v>
      </c>
      <c r="B40" s="40" t="s">
        <v>8</v>
      </c>
      <c r="C40" s="43" t="s">
        <v>143</v>
      </c>
      <c r="D40" s="51">
        <v>7</v>
      </c>
      <c r="E40" s="52">
        <v>8</v>
      </c>
      <c r="F40" s="52">
        <v>12</v>
      </c>
      <c r="G40" s="53">
        <v>7</v>
      </c>
      <c r="H40" s="53">
        <v>17</v>
      </c>
      <c r="I40" s="54">
        <v>20</v>
      </c>
      <c r="J40" s="54">
        <v>17</v>
      </c>
      <c r="K40" s="54">
        <v>21</v>
      </c>
      <c r="L40" s="54">
        <v>15</v>
      </c>
      <c r="M40" s="54">
        <v>12</v>
      </c>
      <c r="N40">
        <f t="shared" si="0"/>
        <v>10.199999999999999</v>
      </c>
      <c r="O40">
        <f t="shared" si="1"/>
        <v>17</v>
      </c>
      <c r="Q40" s="14" t="s">
        <v>7</v>
      </c>
      <c r="R40" s="40" t="s">
        <v>8</v>
      </c>
      <c r="S40">
        <v>10.199999999999999</v>
      </c>
      <c r="T40">
        <v>17</v>
      </c>
      <c r="U40">
        <f t="shared" si="2"/>
        <v>6.8000000000000007</v>
      </c>
      <c r="V40" s="66">
        <f t="shared" si="3"/>
        <v>0.66666666666666674</v>
      </c>
    </row>
    <row r="41" spans="1:22" x14ac:dyDescent="0.25">
      <c r="A41" s="14" t="s">
        <v>34</v>
      </c>
      <c r="B41" s="22" t="s">
        <v>35</v>
      </c>
      <c r="C41" s="43" t="s">
        <v>34</v>
      </c>
      <c r="D41" s="51">
        <v>0</v>
      </c>
      <c r="E41" s="52">
        <v>1</v>
      </c>
      <c r="F41" s="52">
        <v>1</v>
      </c>
      <c r="G41" s="53">
        <v>1</v>
      </c>
      <c r="H41" s="53">
        <v>2</v>
      </c>
      <c r="I41" s="54">
        <v>2</v>
      </c>
      <c r="J41" s="54">
        <v>2</v>
      </c>
      <c r="K41" s="54">
        <v>6</v>
      </c>
      <c r="L41" s="54">
        <v>2</v>
      </c>
      <c r="M41" s="54">
        <v>1</v>
      </c>
      <c r="N41">
        <f t="shared" si="0"/>
        <v>1</v>
      </c>
      <c r="O41">
        <f t="shared" si="1"/>
        <v>2.6</v>
      </c>
      <c r="Q41" s="14" t="s">
        <v>34</v>
      </c>
      <c r="R41" s="22" t="s">
        <v>35</v>
      </c>
      <c r="S41">
        <v>1</v>
      </c>
      <c r="T41">
        <v>2.6</v>
      </c>
      <c r="U41">
        <f t="shared" si="2"/>
        <v>1.6</v>
      </c>
      <c r="V41" s="66">
        <f t="shared" si="3"/>
        <v>1.6</v>
      </c>
    </row>
    <row r="42" spans="1:22" x14ac:dyDescent="0.25">
      <c r="A42" s="19" t="s">
        <v>115</v>
      </c>
      <c r="B42" s="22" t="s">
        <v>67</v>
      </c>
      <c r="C42" s="46" t="s">
        <v>115</v>
      </c>
      <c r="D42" s="55">
        <v>0</v>
      </c>
      <c r="E42" s="52">
        <v>1</v>
      </c>
      <c r="F42" s="52">
        <v>2</v>
      </c>
      <c r="G42" s="56">
        <v>0</v>
      </c>
      <c r="H42" s="53">
        <v>2</v>
      </c>
      <c r="I42" s="57"/>
      <c r="J42" s="57"/>
      <c r="K42" s="57"/>
      <c r="L42" s="57"/>
      <c r="M42" s="57"/>
      <c r="N42">
        <f t="shared" si="0"/>
        <v>1</v>
      </c>
      <c r="O42">
        <v>0</v>
      </c>
      <c r="Q42" s="19" t="s">
        <v>115</v>
      </c>
      <c r="R42" s="22" t="s">
        <v>67</v>
      </c>
      <c r="S42">
        <v>1</v>
      </c>
      <c r="T42">
        <v>0</v>
      </c>
      <c r="U42">
        <f t="shared" si="2"/>
        <v>-1</v>
      </c>
      <c r="V42" s="66">
        <f t="shared" si="3"/>
        <v>-1</v>
      </c>
    </row>
    <row r="43" spans="1:22" x14ac:dyDescent="0.25">
      <c r="A43" s="63" t="s">
        <v>125</v>
      </c>
      <c r="B43" s="22" t="s">
        <v>126</v>
      </c>
      <c r="C43" s="46"/>
      <c r="D43" s="55"/>
      <c r="E43" s="52"/>
      <c r="F43" s="52"/>
      <c r="G43" s="56"/>
      <c r="H43" s="53">
        <v>1</v>
      </c>
      <c r="I43" s="54">
        <v>0</v>
      </c>
      <c r="J43" s="54">
        <v>0</v>
      </c>
      <c r="K43" s="54">
        <v>0</v>
      </c>
      <c r="L43" s="54">
        <v>0</v>
      </c>
      <c r="M43" s="54">
        <v>1</v>
      </c>
      <c r="N43">
        <f t="shared" si="0"/>
        <v>1</v>
      </c>
      <c r="O43">
        <f t="shared" si="1"/>
        <v>0.2</v>
      </c>
      <c r="Q43" s="63" t="s">
        <v>125</v>
      </c>
      <c r="R43" s="22" t="s">
        <v>126</v>
      </c>
      <c r="S43">
        <v>1</v>
      </c>
      <c r="T43">
        <v>0.2</v>
      </c>
      <c r="U43">
        <f t="shared" si="2"/>
        <v>-0.8</v>
      </c>
      <c r="V43" s="66">
        <f t="shared" si="3"/>
        <v>-0.8</v>
      </c>
    </row>
    <row r="44" spans="1:22" x14ac:dyDescent="0.25">
      <c r="A44" s="14" t="s">
        <v>16</v>
      </c>
      <c r="B44" s="22" t="s">
        <v>17</v>
      </c>
      <c r="C44" s="43" t="s">
        <v>144</v>
      </c>
      <c r="D44" s="51">
        <v>1</v>
      </c>
      <c r="E44" s="52">
        <v>1</v>
      </c>
      <c r="F44" s="52">
        <v>0</v>
      </c>
      <c r="G44" s="56">
        <v>0</v>
      </c>
      <c r="H44" s="53">
        <v>3</v>
      </c>
      <c r="I44" s="54">
        <v>2</v>
      </c>
      <c r="J44" s="54">
        <v>2</v>
      </c>
      <c r="K44" s="54">
        <v>2</v>
      </c>
      <c r="L44" s="54">
        <v>0</v>
      </c>
      <c r="M44" s="54">
        <v>4</v>
      </c>
      <c r="N44">
        <f t="shared" si="0"/>
        <v>1</v>
      </c>
      <c r="O44">
        <f t="shared" si="1"/>
        <v>2</v>
      </c>
      <c r="Q44" s="14" t="s">
        <v>16</v>
      </c>
      <c r="R44" s="22" t="s">
        <v>17</v>
      </c>
      <c r="S44">
        <v>1</v>
      </c>
      <c r="T44">
        <v>2</v>
      </c>
      <c r="U44">
        <f t="shared" si="2"/>
        <v>1</v>
      </c>
      <c r="V44" s="66">
        <f t="shared" si="3"/>
        <v>1</v>
      </c>
    </row>
    <row r="45" spans="1:22" x14ac:dyDescent="0.25">
      <c r="A45" s="23" t="s">
        <v>55</v>
      </c>
      <c r="B45" s="22" t="s">
        <v>14</v>
      </c>
      <c r="C45" s="43" t="s">
        <v>55</v>
      </c>
      <c r="D45" s="51">
        <v>3</v>
      </c>
      <c r="E45" s="52">
        <v>2</v>
      </c>
      <c r="F45" s="52">
        <v>1</v>
      </c>
      <c r="G45" s="53">
        <v>3</v>
      </c>
      <c r="H45" s="53">
        <v>1</v>
      </c>
      <c r="I45" s="54">
        <v>2</v>
      </c>
      <c r="J45" s="54">
        <v>2</v>
      </c>
      <c r="K45" s="54">
        <v>2</v>
      </c>
      <c r="L45" s="54">
        <v>3</v>
      </c>
      <c r="M45" s="54">
        <v>2</v>
      </c>
      <c r="N45">
        <f t="shared" si="0"/>
        <v>2</v>
      </c>
      <c r="O45">
        <f t="shared" si="1"/>
        <v>2.2000000000000002</v>
      </c>
      <c r="Q45" s="23" t="s">
        <v>55</v>
      </c>
      <c r="R45" s="22" t="s">
        <v>14</v>
      </c>
      <c r="S45">
        <v>2</v>
      </c>
      <c r="T45">
        <v>2.2000000000000002</v>
      </c>
      <c r="U45">
        <f t="shared" si="2"/>
        <v>0.20000000000000018</v>
      </c>
      <c r="V45" s="66">
        <f t="shared" si="3"/>
        <v>0.10000000000000009</v>
      </c>
    </row>
    <row r="46" spans="1:22" x14ac:dyDescent="0.25">
      <c r="A46" s="14" t="s">
        <v>47</v>
      </c>
      <c r="B46" s="20" t="s">
        <v>24</v>
      </c>
      <c r="C46" s="43" t="s">
        <v>145</v>
      </c>
      <c r="D46" s="51">
        <v>1</v>
      </c>
      <c r="E46" s="52">
        <v>1</v>
      </c>
      <c r="F46" s="52">
        <v>1</v>
      </c>
      <c r="G46" s="53">
        <v>4</v>
      </c>
      <c r="H46" s="53">
        <v>3</v>
      </c>
      <c r="I46" s="54">
        <v>4</v>
      </c>
      <c r="J46" s="54">
        <v>4</v>
      </c>
      <c r="K46" s="54">
        <v>4</v>
      </c>
      <c r="L46" s="54">
        <v>2</v>
      </c>
      <c r="M46" s="54">
        <v>3</v>
      </c>
      <c r="N46">
        <f t="shared" si="0"/>
        <v>2</v>
      </c>
      <c r="O46">
        <f t="shared" si="1"/>
        <v>3.4</v>
      </c>
      <c r="Q46" s="14" t="s">
        <v>47</v>
      </c>
      <c r="R46" s="20" t="s">
        <v>24</v>
      </c>
      <c r="S46">
        <v>2</v>
      </c>
      <c r="T46">
        <v>3.4</v>
      </c>
      <c r="U46">
        <f t="shared" si="2"/>
        <v>1.4</v>
      </c>
      <c r="V46" s="66">
        <f t="shared" si="3"/>
        <v>0.7</v>
      </c>
    </row>
    <row r="47" spans="1:22" x14ac:dyDescent="0.25">
      <c r="A47" s="14" t="s">
        <v>66</v>
      </c>
      <c r="B47" s="22" t="s">
        <v>67</v>
      </c>
      <c r="C47" s="43" t="s">
        <v>66</v>
      </c>
      <c r="D47" s="51">
        <v>1</v>
      </c>
      <c r="E47" s="52">
        <v>2</v>
      </c>
      <c r="F47" s="52">
        <v>0</v>
      </c>
      <c r="G47" s="56">
        <v>0</v>
      </c>
      <c r="H47" s="53">
        <v>1</v>
      </c>
      <c r="I47" s="54">
        <v>1</v>
      </c>
      <c r="J47" s="54">
        <v>2</v>
      </c>
      <c r="K47" s="54">
        <v>0</v>
      </c>
      <c r="L47" s="54">
        <v>1</v>
      </c>
      <c r="M47" s="54">
        <v>3</v>
      </c>
      <c r="N47">
        <f t="shared" si="0"/>
        <v>0.8</v>
      </c>
      <c r="O47">
        <f t="shared" si="1"/>
        <v>1.4</v>
      </c>
      <c r="Q47" s="14" t="s">
        <v>66</v>
      </c>
      <c r="R47" s="22" t="s">
        <v>67</v>
      </c>
      <c r="S47">
        <v>0.8</v>
      </c>
      <c r="T47">
        <v>1.4</v>
      </c>
      <c r="U47">
        <f t="shared" si="2"/>
        <v>0.59999999999999987</v>
      </c>
      <c r="V47" s="66">
        <f t="shared" si="3"/>
        <v>0.74999999999999978</v>
      </c>
    </row>
    <row r="48" spans="1:22" x14ac:dyDescent="0.25">
      <c r="A48" s="23" t="s">
        <v>102</v>
      </c>
      <c r="B48" s="22" t="s">
        <v>103</v>
      </c>
      <c r="C48" s="43" t="s">
        <v>102</v>
      </c>
      <c r="D48" s="51">
        <v>2</v>
      </c>
      <c r="E48" s="52">
        <v>0</v>
      </c>
      <c r="F48" s="52">
        <v>2</v>
      </c>
      <c r="G48" s="53">
        <v>1</v>
      </c>
      <c r="H48" s="53">
        <v>2</v>
      </c>
      <c r="I48" s="54">
        <v>1</v>
      </c>
      <c r="J48" s="54">
        <v>2</v>
      </c>
      <c r="K48" s="54">
        <v>2</v>
      </c>
      <c r="L48" s="54">
        <v>2</v>
      </c>
      <c r="M48" s="54">
        <v>0</v>
      </c>
      <c r="N48">
        <f t="shared" si="0"/>
        <v>1.4</v>
      </c>
      <c r="O48">
        <f t="shared" si="1"/>
        <v>1.4</v>
      </c>
      <c r="Q48" s="23" t="s">
        <v>102</v>
      </c>
      <c r="R48" s="22" t="s">
        <v>103</v>
      </c>
      <c r="S48">
        <v>1.4</v>
      </c>
      <c r="T48">
        <v>1.4</v>
      </c>
      <c r="U48">
        <f t="shared" si="2"/>
        <v>0</v>
      </c>
      <c r="V48" s="66">
        <f t="shared" si="3"/>
        <v>0</v>
      </c>
    </row>
    <row r="49" spans="1:22" x14ac:dyDescent="0.25">
      <c r="A49" s="14" t="s">
        <v>113</v>
      </c>
      <c r="B49" s="20" t="s">
        <v>114</v>
      </c>
      <c r="C49" s="46" t="s">
        <v>113</v>
      </c>
      <c r="D49" s="55">
        <v>0</v>
      </c>
      <c r="E49" s="52">
        <v>0</v>
      </c>
      <c r="F49" s="52">
        <v>0</v>
      </c>
      <c r="G49" s="56">
        <v>0</v>
      </c>
      <c r="H49" s="56">
        <v>0</v>
      </c>
      <c r="I49" s="57"/>
      <c r="J49" s="57"/>
      <c r="K49" s="57"/>
      <c r="L49" s="57"/>
      <c r="M49" s="57"/>
      <c r="N49">
        <f t="shared" si="0"/>
        <v>0</v>
      </c>
      <c r="O49">
        <v>0</v>
      </c>
      <c r="Q49" s="14" t="s">
        <v>113</v>
      </c>
      <c r="R49" s="20" t="s">
        <v>114</v>
      </c>
      <c r="S49">
        <v>0</v>
      </c>
      <c r="T49">
        <v>0</v>
      </c>
      <c r="U49">
        <f t="shared" si="2"/>
        <v>0</v>
      </c>
      <c r="V49" s="66"/>
    </row>
    <row r="50" spans="1:22" x14ac:dyDescent="0.25">
      <c r="A50" s="60" t="s">
        <v>85</v>
      </c>
      <c r="B50" s="40" t="s">
        <v>86</v>
      </c>
      <c r="C50" s="46"/>
      <c r="D50" s="55"/>
      <c r="E50" s="52"/>
      <c r="F50" s="52"/>
      <c r="G50" s="56">
        <v>1</v>
      </c>
      <c r="H50" s="56"/>
      <c r="I50" s="54">
        <v>0</v>
      </c>
      <c r="J50" s="54">
        <v>0</v>
      </c>
      <c r="K50" s="54">
        <v>0</v>
      </c>
      <c r="L50" s="54">
        <v>0</v>
      </c>
      <c r="M50" s="54">
        <v>1</v>
      </c>
      <c r="N50">
        <f t="shared" si="0"/>
        <v>1</v>
      </c>
      <c r="O50">
        <f t="shared" si="1"/>
        <v>0.2</v>
      </c>
      <c r="Q50" s="60" t="s">
        <v>85</v>
      </c>
      <c r="R50" s="40" t="s">
        <v>86</v>
      </c>
      <c r="S50">
        <v>1</v>
      </c>
      <c r="T50">
        <v>0.2</v>
      </c>
      <c r="U50">
        <f t="shared" si="2"/>
        <v>-0.8</v>
      </c>
      <c r="V50" s="66">
        <f t="shared" si="3"/>
        <v>-0.8</v>
      </c>
    </row>
    <row r="51" spans="1:22" x14ac:dyDescent="0.25">
      <c r="A51" s="14" t="s">
        <v>30</v>
      </c>
      <c r="B51" s="22" t="s">
        <v>17</v>
      </c>
      <c r="C51" s="43" t="s">
        <v>146</v>
      </c>
      <c r="D51" s="51">
        <v>0</v>
      </c>
      <c r="E51" s="52">
        <v>1</v>
      </c>
      <c r="F51" s="52">
        <v>0</v>
      </c>
      <c r="G51" s="56">
        <v>0</v>
      </c>
      <c r="H51" s="56">
        <v>0</v>
      </c>
      <c r="I51" s="54">
        <v>1</v>
      </c>
      <c r="J51" s="54">
        <v>0</v>
      </c>
      <c r="K51" s="54">
        <v>0</v>
      </c>
      <c r="L51" s="54">
        <v>0</v>
      </c>
      <c r="M51" s="54">
        <v>0</v>
      </c>
      <c r="N51">
        <f t="shared" si="0"/>
        <v>0.2</v>
      </c>
      <c r="O51">
        <f t="shared" si="1"/>
        <v>0.2</v>
      </c>
      <c r="Q51" s="14" t="s">
        <v>30</v>
      </c>
      <c r="R51" s="22" t="s">
        <v>17</v>
      </c>
      <c r="S51">
        <v>0.2</v>
      </c>
      <c r="T51">
        <v>0.2</v>
      </c>
      <c r="U51">
        <f t="shared" si="2"/>
        <v>0</v>
      </c>
      <c r="V51" s="66">
        <f t="shared" si="3"/>
        <v>0</v>
      </c>
    </row>
    <row r="52" spans="1:22" x14ac:dyDescent="0.25">
      <c r="A52" s="14" t="s">
        <v>77</v>
      </c>
      <c r="B52" s="22" t="s">
        <v>78</v>
      </c>
      <c r="C52" s="43" t="s">
        <v>77</v>
      </c>
      <c r="D52" s="51">
        <v>1</v>
      </c>
      <c r="E52" s="52">
        <v>1</v>
      </c>
      <c r="F52" s="52">
        <v>2</v>
      </c>
      <c r="G52" s="53">
        <v>3</v>
      </c>
      <c r="H52" s="53">
        <v>6</v>
      </c>
      <c r="I52" s="54">
        <v>5</v>
      </c>
      <c r="J52" s="54">
        <v>1</v>
      </c>
      <c r="K52" s="54">
        <v>0</v>
      </c>
      <c r="L52" s="54">
        <v>5</v>
      </c>
      <c r="M52" s="54">
        <v>6</v>
      </c>
      <c r="N52">
        <f t="shared" si="0"/>
        <v>2.6</v>
      </c>
      <c r="O52">
        <f t="shared" si="1"/>
        <v>3.4</v>
      </c>
      <c r="Q52" s="14" t="s">
        <v>77</v>
      </c>
      <c r="R52" s="22" t="s">
        <v>78</v>
      </c>
      <c r="S52">
        <v>2.6</v>
      </c>
      <c r="T52">
        <v>3.4</v>
      </c>
      <c r="U52">
        <f t="shared" si="2"/>
        <v>0.79999999999999982</v>
      </c>
      <c r="V52" s="66">
        <f t="shared" si="3"/>
        <v>0.3076923076923076</v>
      </c>
    </row>
    <row r="53" spans="1:22" x14ac:dyDescent="0.25">
      <c r="A53" s="14" t="s">
        <v>9</v>
      </c>
      <c r="B53" s="22" t="s">
        <v>10</v>
      </c>
      <c r="C53" s="43" t="s">
        <v>147</v>
      </c>
      <c r="D53" s="51">
        <v>22</v>
      </c>
      <c r="E53" s="52">
        <v>17</v>
      </c>
      <c r="F53" s="52">
        <v>9</v>
      </c>
      <c r="G53" s="58">
        <v>20</v>
      </c>
      <c r="H53" s="53">
        <v>13</v>
      </c>
      <c r="I53" s="54">
        <v>19</v>
      </c>
      <c r="J53" s="54">
        <v>22</v>
      </c>
      <c r="K53" s="54">
        <v>9</v>
      </c>
      <c r="L53" s="54">
        <v>24</v>
      </c>
      <c r="M53" s="54">
        <v>17</v>
      </c>
      <c r="N53">
        <f t="shared" si="0"/>
        <v>16.2</v>
      </c>
      <c r="O53">
        <f t="shared" si="1"/>
        <v>18.2</v>
      </c>
      <c r="Q53" s="14" t="s">
        <v>9</v>
      </c>
      <c r="R53" s="22" t="s">
        <v>10</v>
      </c>
      <c r="S53">
        <v>16.2</v>
      </c>
      <c r="T53">
        <v>18.2</v>
      </c>
      <c r="U53">
        <f t="shared" si="2"/>
        <v>2</v>
      </c>
      <c r="V53" s="66">
        <f t="shared" si="3"/>
        <v>0.1234567901234568</v>
      </c>
    </row>
    <row r="54" spans="1:22" x14ac:dyDescent="0.25">
      <c r="A54" s="63" t="s">
        <v>89</v>
      </c>
      <c r="B54" s="22" t="s">
        <v>90</v>
      </c>
      <c r="C54" s="43"/>
      <c r="D54" s="51"/>
      <c r="E54" s="52">
        <v>2</v>
      </c>
      <c r="F54" s="52">
        <v>1</v>
      </c>
      <c r="G54" s="58">
        <v>1</v>
      </c>
      <c r="H54" s="53"/>
      <c r="I54" s="54">
        <v>1</v>
      </c>
      <c r="J54" s="54">
        <v>1</v>
      </c>
      <c r="K54" s="54">
        <v>2</v>
      </c>
      <c r="L54" s="54">
        <v>0</v>
      </c>
      <c r="M54" s="54">
        <v>2</v>
      </c>
      <c r="N54" s="65">
        <f t="shared" si="0"/>
        <v>1.3333333333333333</v>
      </c>
      <c r="O54">
        <f t="shared" si="1"/>
        <v>1.2</v>
      </c>
      <c r="Q54" s="63" t="s">
        <v>89</v>
      </c>
      <c r="R54" s="22" t="s">
        <v>90</v>
      </c>
      <c r="S54" s="65">
        <v>1.3333333333333333</v>
      </c>
      <c r="T54" s="65">
        <v>1.2</v>
      </c>
      <c r="U54" s="65">
        <f t="shared" si="2"/>
        <v>-0.1333333333333333</v>
      </c>
      <c r="V54" s="66">
        <f t="shared" si="3"/>
        <v>-9.9999999999999978E-2</v>
      </c>
    </row>
    <row r="55" spans="1:22" x14ac:dyDescent="0.25">
      <c r="A55" s="14" t="s">
        <v>61</v>
      </c>
      <c r="B55" s="22" t="s">
        <v>8</v>
      </c>
      <c r="C55" s="43" t="s">
        <v>148</v>
      </c>
      <c r="D55" s="51">
        <v>2</v>
      </c>
      <c r="E55" s="52">
        <v>3</v>
      </c>
      <c r="F55" s="52">
        <v>2</v>
      </c>
      <c r="G55" s="56">
        <v>0</v>
      </c>
      <c r="H55" s="53">
        <v>2</v>
      </c>
      <c r="I55" s="54">
        <v>1</v>
      </c>
      <c r="J55" s="54">
        <v>1</v>
      </c>
      <c r="K55" s="54">
        <v>2</v>
      </c>
      <c r="L55" s="54">
        <v>0</v>
      </c>
      <c r="M55" s="54">
        <v>0</v>
      </c>
      <c r="N55">
        <f t="shared" si="0"/>
        <v>1.8</v>
      </c>
      <c r="O55">
        <f t="shared" si="1"/>
        <v>0.8</v>
      </c>
      <c r="Q55" s="14" t="s">
        <v>61</v>
      </c>
      <c r="R55" s="22" t="s">
        <v>8</v>
      </c>
      <c r="S55">
        <v>1.8</v>
      </c>
      <c r="T55">
        <v>0.8</v>
      </c>
      <c r="U55">
        <f t="shared" si="2"/>
        <v>-1</v>
      </c>
      <c r="V55" s="66">
        <f t="shared" si="3"/>
        <v>-0.55555555555555558</v>
      </c>
    </row>
    <row r="56" spans="1:22" x14ac:dyDescent="0.25">
      <c r="A56" s="14" t="s">
        <v>41</v>
      </c>
      <c r="B56" s="22" t="s">
        <v>42</v>
      </c>
      <c r="C56" s="43" t="s">
        <v>41</v>
      </c>
      <c r="D56" s="51">
        <v>0</v>
      </c>
      <c r="E56" s="52">
        <v>1</v>
      </c>
      <c r="F56" s="52">
        <v>5</v>
      </c>
      <c r="G56" s="53">
        <v>2</v>
      </c>
      <c r="H56" s="56">
        <v>0</v>
      </c>
      <c r="I56" s="54">
        <v>2</v>
      </c>
      <c r="J56" s="54">
        <v>2</v>
      </c>
      <c r="K56" s="54">
        <v>2</v>
      </c>
      <c r="L56" s="54">
        <v>2</v>
      </c>
      <c r="M56" s="54">
        <v>2</v>
      </c>
      <c r="N56">
        <f t="shared" si="0"/>
        <v>1.6</v>
      </c>
      <c r="O56">
        <f t="shared" si="1"/>
        <v>2</v>
      </c>
      <c r="Q56" s="14" t="s">
        <v>41</v>
      </c>
      <c r="R56" s="22" t="s">
        <v>42</v>
      </c>
      <c r="S56">
        <v>1.6</v>
      </c>
      <c r="T56">
        <v>2</v>
      </c>
      <c r="U56">
        <f t="shared" si="2"/>
        <v>0.39999999999999991</v>
      </c>
      <c r="V56" s="66">
        <f t="shared" si="3"/>
        <v>0.24999999999999994</v>
      </c>
    </row>
    <row r="57" spans="1:22" x14ac:dyDescent="0.25">
      <c r="A57" s="23" t="s">
        <v>87</v>
      </c>
      <c r="B57" s="22" t="s">
        <v>88</v>
      </c>
      <c r="C57" s="43" t="s">
        <v>149</v>
      </c>
      <c r="D57" s="51">
        <v>1</v>
      </c>
      <c r="E57" s="52">
        <v>0</v>
      </c>
      <c r="F57" s="52">
        <v>0</v>
      </c>
      <c r="G57" s="56">
        <v>0</v>
      </c>
      <c r="H57" s="56">
        <v>0</v>
      </c>
      <c r="I57" s="57"/>
      <c r="J57" s="57"/>
      <c r="K57" s="57"/>
      <c r="L57" s="57"/>
      <c r="M57" s="57"/>
      <c r="N57">
        <f t="shared" si="0"/>
        <v>0.2</v>
      </c>
      <c r="O57">
        <v>0</v>
      </c>
      <c r="Q57" s="23" t="s">
        <v>87</v>
      </c>
      <c r="R57" s="22" t="s">
        <v>88</v>
      </c>
      <c r="S57">
        <v>0.2</v>
      </c>
      <c r="T57">
        <v>0</v>
      </c>
      <c r="U57">
        <f t="shared" si="2"/>
        <v>-0.2</v>
      </c>
      <c r="V57" s="66">
        <f t="shared" si="3"/>
        <v>-1</v>
      </c>
    </row>
    <row r="58" spans="1:22" x14ac:dyDescent="0.25">
      <c r="A58" s="14" t="s">
        <v>21</v>
      </c>
      <c r="B58" s="20" t="s">
        <v>22</v>
      </c>
      <c r="C58" s="43" t="s">
        <v>21</v>
      </c>
      <c r="D58" s="51">
        <v>2</v>
      </c>
      <c r="E58" s="52">
        <v>5</v>
      </c>
      <c r="F58" s="52">
        <v>0</v>
      </c>
      <c r="G58" s="53">
        <v>3</v>
      </c>
      <c r="H58" s="53">
        <v>7</v>
      </c>
      <c r="I58" s="54">
        <v>3</v>
      </c>
      <c r="J58" s="54">
        <v>2</v>
      </c>
      <c r="K58" s="54">
        <v>4</v>
      </c>
      <c r="L58" s="54">
        <v>2</v>
      </c>
      <c r="M58" s="54">
        <v>5</v>
      </c>
      <c r="N58">
        <f t="shared" si="0"/>
        <v>3.4</v>
      </c>
      <c r="O58">
        <f t="shared" si="1"/>
        <v>3.2</v>
      </c>
      <c r="Q58" s="14" t="s">
        <v>21</v>
      </c>
      <c r="R58" s="20" t="s">
        <v>22</v>
      </c>
      <c r="S58">
        <v>3.4</v>
      </c>
      <c r="T58">
        <v>3.2</v>
      </c>
      <c r="U58">
        <f t="shared" si="2"/>
        <v>-0.19999999999999973</v>
      </c>
      <c r="V58" s="66">
        <f t="shared" si="3"/>
        <v>-5.8823529411764629E-2</v>
      </c>
    </row>
    <row r="59" spans="1:22" x14ac:dyDescent="0.25">
      <c r="A59" s="19" t="s">
        <v>13</v>
      </c>
      <c r="B59" s="22" t="s">
        <v>14</v>
      </c>
      <c r="C59" s="43" t="s">
        <v>150</v>
      </c>
      <c r="D59" s="51">
        <v>10</v>
      </c>
      <c r="E59" s="52">
        <v>6</v>
      </c>
      <c r="F59" s="52">
        <v>10</v>
      </c>
      <c r="G59" s="53">
        <v>10</v>
      </c>
      <c r="H59" s="53">
        <v>8</v>
      </c>
      <c r="I59" s="54">
        <v>8</v>
      </c>
      <c r="J59" s="54">
        <v>13</v>
      </c>
      <c r="K59" s="54">
        <v>3</v>
      </c>
      <c r="L59" s="54">
        <v>7</v>
      </c>
      <c r="M59" s="54">
        <v>5</v>
      </c>
      <c r="N59">
        <f t="shared" si="0"/>
        <v>8.8000000000000007</v>
      </c>
      <c r="O59">
        <f t="shared" si="1"/>
        <v>7.2</v>
      </c>
      <c r="Q59" s="19" t="s">
        <v>13</v>
      </c>
      <c r="R59" s="22" t="s">
        <v>14</v>
      </c>
      <c r="S59">
        <v>8.8000000000000007</v>
      </c>
      <c r="T59">
        <v>7.2</v>
      </c>
      <c r="U59">
        <f t="shared" si="2"/>
        <v>-1.6000000000000005</v>
      </c>
      <c r="V59" s="66">
        <f t="shared" si="3"/>
        <v>-0.18181818181818185</v>
      </c>
    </row>
    <row r="60" spans="1:22" x14ac:dyDescent="0.25">
      <c r="A60" s="18" t="s">
        <v>53</v>
      </c>
      <c r="B60" s="22" t="s">
        <v>54</v>
      </c>
      <c r="C60" s="43" t="s">
        <v>151</v>
      </c>
      <c r="D60" s="51">
        <v>2</v>
      </c>
      <c r="E60" s="52">
        <v>2</v>
      </c>
      <c r="F60" s="52">
        <v>1</v>
      </c>
      <c r="G60" s="56">
        <v>0</v>
      </c>
      <c r="H60" s="53">
        <v>2</v>
      </c>
      <c r="I60" s="54">
        <v>5</v>
      </c>
      <c r="J60" s="54">
        <v>2</v>
      </c>
      <c r="K60" s="54">
        <v>2</v>
      </c>
      <c r="L60" s="54">
        <v>1</v>
      </c>
      <c r="M60" s="54">
        <v>5</v>
      </c>
      <c r="N60">
        <f t="shared" si="0"/>
        <v>1.4</v>
      </c>
      <c r="O60">
        <f t="shared" si="1"/>
        <v>3</v>
      </c>
      <c r="Q60" s="18" t="s">
        <v>53</v>
      </c>
      <c r="R60" s="22" t="s">
        <v>54</v>
      </c>
      <c r="S60">
        <v>1.4</v>
      </c>
      <c r="T60">
        <v>3</v>
      </c>
      <c r="U60">
        <f t="shared" si="2"/>
        <v>1.6</v>
      </c>
      <c r="V60" s="66">
        <f t="shared" si="3"/>
        <v>1.142857142857143</v>
      </c>
    </row>
    <row r="61" spans="1:22" x14ac:dyDescent="0.25">
      <c r="A61" s="64" t="s">
        <v>53</v>
      </c>
      <c r="B61" s="22" t="s">
        <v>122</v>
      </c>
      <c r="C61" s="43"/>
      <c r="D61" s="51"/>
      <c r="E61" s="52"/>
      <c r="F61" s="52"/>
      <c r="G61" s="56"/>
      <c r="H61" s="53"/>
      <c r="I61" s="57"/>
      <c r="J61" s="57"/>
      <c r="K61" s="57"/>
      <c r="L61" s="57"/>
      <c r="M61" s="57"/>
      <c r="N61">
        <v>0</v>
      </c>
      <c r="O61">
        <v>0</v>
      </c>
      <c r="Q61" s="64" t="s">
        <v>53</v>
      </c>
      <c r="R61" s="22" t="s">
        <v>122</v>
      </c>
      <c r="S61">
        <v>0</v>
      </c>
      <c r="T61">
        <v>0</v>
      </c>
      <c r="U61">
        <f t="shared" si="2"/>
        <v>0</v>
      </c>
      <c r="V61" s="66"/>
    </row>
    <row r="62" spans="1:22" x14ac:dyDescent="0.25">
      <c r="A62" s="59" t="s">
        <v>110</v>
      </c>
      <c r="B62" s="22" t="s">
        <v>111</v>
      </c>
      <c r="C62" s="43"/>
      <c r="D62" s="51"/>
      <c r="E62" s="52"/>
      <c r="F62" s="52"/>
      <c r="G62" s="56"/>
      <c r="H62" s="53"/>
      <c r="I62" s="57"/>
      <c r="J62" s="57"/>
      <c r="K62" s="57"/>
      <c r="L62" s="57"/>
      <c r="M62" s="57"/>
      <c r="N62">
        <v>0</v>
      </c>
      <c r="O62">
        <v>0</v>
      </c>
      <c r="Q62" s="59" t="s">
        <v>110</v>
      </c>
      <c r="R62" s="22" t="s">
        <v>111</v>
      </c>
      <c r="S62">
        <v>0</v>
      </c>
      <c r="T62">
        <v>0</v>
      </c>
      <c r="U62">
        <f t="shared" si="2"/>
        <v>0</v>
      </c>
      <c r="V62" s="66"/>
    </row>
    <row r="63" spans="1:22" x14ac:dyDescent="0.25">
      <c r="A63" s="23" t="s">
        <v>79</v>
      </c>
      <c r="B63" s="22" t="s">
        <v>44</v>
      </c>
      <c r="C63" s="43" t="s">
        <v>79</v>
      </c>
      <c r="D63" s="51">
        <v>1</v>
      </c>
      <c r="E63" s="52">
        <v>2</v>
      </c>
      <c r="F63" s="52">
        <v>2</v>
      </c>
      <c r="G63" s="56">
        <v>0</v>
      </c>
      <c r="H63" s="56">
        <v>0</v>
      </c>
      <c r="I63" s="54">
        <v>1</v>
      </c>
      <c r="J63" s="54">
        <v>1</v>
      </c>
      <c r="K63" s="54">
        <v>0</v>
      </c>
      <c r="L63" s="54">
        <v>0</v>
      </c>
      <c r="M63" s="54">
        <v>1</v>
      </c>
      <c r="N63">
        <f t="shared" si="0"/>
        <v>1</v>
      </c>
      <c r="O63">
        <f t="shared" si="1"/>
        <v>0.6</v>
      </c>
      <c r="Q63" s="23" t="s">
        <v>79</v>
      </c>
      <c r="R63" s="22" t="s">
        <v>44</v>
      </c>
      <c r="S63">
        <v>1</v>
      </c>
      <c r="T63">
        <v>0.6</v>
      </c>
      <c r="U63">
        <f t="shared" si="2"/>
        <v>-0.4</v>
      </c>
      <c r="V63" s="66">
        <f t="shared" si="3"/>
        <v>-0.4</v>
      </c>
    </row>
    <row r="64" spans="1:22" x14ac:dyDescent="0.25">
      <c r="A64" s="20" t="s">
        <v>45</v>
      </c>
      <c r="B64" s="20" t="s">
        <v>8</v>
      </c>
      <c r="C64" s="43" t="s">
        <v>45</v>
      </c>
      <c r="D64" s="51">
        <v>1</v>
      </c>
      <c r="E64" s="52">
        <v>2</v>
      </c>
      <c r="F64" s="52">
        <v>1</v>
      </c>
      <c r="G64" s="53">
        <v>4</v>
      </c>
      <c r="H64" s="53">
        <v>4</v>
      </c>
      <c r="I64" s="54">
        <v>9</v>
      </c>
      <c r="J64" s="54">
        <v>3</v>
      </c>
      <c r="K64" s="54">
        <v>8</v>
      </c>
      <c r="L64" s="54">
        <v>2</v>
      </c>
      <c r="M64" s="54">
        <v>2</v>
      </c>
      <c r="N64">
        <f t="shared" si="0"/>
        <v>2.4</v>
      </c>
      <c r="O64">
        <f t="shared" si="1"/>
        <v>4.8</v>
      </c>
      <c r="Q64" s="20" t="s">
        <v>45</v>
      </c>
      <c r="R64" s="20" t="s">
        <v>8</v>
      </c>
      <c r="S64">
        <v>2.4</v>
      </c>
      <c r="T64">
        <v>4.8</v>
      </c>
      <c r="U64">
        <f t="shared" si="2"/>
        <v>2.4</v>
      </c>
      <c r="V64" s="66">
        <f t="shared" si="3"/>
        <v>1</v>
      </c>
    </row>
    <row r="65" spans="1:22" x14ac:dyDescent="0.25">
      <c r="A65" s="14" t="s">
        <v>106</v>
      </c>
      <c r="B65" s="22" t="s">
        <v>107</v>
      </c>
      <c r="C65" s="46" t="s">
        <v>106</v>
      </c>
      <c r="D65" s="55">
        <v>1</v>
      </c>
      <c r="E65" s="52">
        <v>1</v>
      </c>
      <c r="F65" s="52">
        <v>0</v>
      </c>
      <c r="G65" s="56">
        <v>0</v>
      </c>
      <c r="H65" s="53">
        <v>2</v>
      </c>
      <c r="I65" s="54">
        <v>0</v>
      </c>
      <c r="J65" s="54">
        <v>0</v>
      </c>
      <c r="K65" s="54">
        <v>0</v>
      </c>
      <c r="L65" s="54">
        <v>2</v>
      </c>
      <c r="M65" s="54">
        <v>1</v>
      </c>
      <c r="N65">
        <f t="shared" si="0"/>
        <v>0.8</v>
      </c>
      <c r="O65">
        <f t="shared" si="1"/>
        <v>0.6</v>
      </c>
      <c r="Q65" s="14" t="s">
        <v>106</v>
      </c>
      <c r="R65" s="22" t="s">
        <v>107</v>
      </c>
      <c r="S65">
        <v>0.8</v>
      </c>
      <c r="T65">
        <v>0.6</v>
      </c>
      <c r="U65">
        <f t="shared" si="2"/>
        <v>-0.20000000000000007</v>
      </c>
      <c r="V65" s="66">
        <f t="shared" si="3"/>
        <v>-0.25000000000000006</v>
      </c>
    </row>
    <row r="66" spans="1:22" x14ac:dyDescent="0.25">
      <c r="A66" s="14" t="s">
        <v>18</v>
      </c>
      <c r="B66" s="40" t="s">
        <v>12</v>
      </c>
      <c r="C66" s="43" t="s">
        <v>152</v>
      </c>
      <c r="D66" s="51">
        <v>0</v>
      </c>
      <c r="E66" s="52">
        <v>4</v>
      </c>
      <c r="F66" s="52">
        <v>5</v>
      </c>
      <c r="G66" s="53">
        <v>1</v>
      </c>
      <c r="H66" s="53">
        <v>4</v>
      </c>
      <c r="I66" s="54">
        <v>5</v>
      </c>
      <c r="J66" s="54">
        <v>3</v>
      </c>
      <c r="K66" s="54">
        <v>4</v>
      </c>
      <c r="L66" s="54">
        <v>5</v>
      </c>
      <c r="M66" s="54">
        <v>1</v>
      </c>
      <c r="N66">
        <f t="shared" si="0"/>
        <v>2.8</v>
      </c>
      <c r="O66">
        <f t="shared" si="1"/>
        <v>3.6</v>
      </c>
      <c r="Q66" s="14" t="s">
        <v>18</v>
      </c>
      <c r="R66" s="40" t="s">
        <v>12</v>
      </c>
      <c r="S66">
        <v>2.8</v>
      </c>
      <c r="T66">
        <v>3.6</v>
      </c>
      <c r="U66">
        <f t="shared" si="2"/>
        <v>0.80000000000000027</v>
      </c>
      <c r="V66" s="66">
        <f t="shared" si="3"/>
        <v>0.28571428571428581</v>
      </c>
    </row>
    <row r="67" spans="1:22" x14ac:dyDescent="0.25">
      <c r="A67" s="23" t="s">
        <v>32</v>
      </c>
      <c r="B67" s="22" t="s">
        <v>8</v>
      </c>
      <c r="C67" s="43" t="s">
        <v>153</v>
      </c>
      <c r="D67" s="51">
        <v>5</v>
      </c>
      <c r="E67" s="52">
        <v>4</v>
      </c>
      <c r="F67" s="52">
        <v>2</v>
      </c>
      <c r="G67" s="53">
        <v>3</v>
      </c>
      <c r="H67" s="53">
        <v>4</v>
      </c>
      <c r="I67" s="54">
        <v>1</v>
      </c>
      <c r="J67" s="54">
        <v>0</v>
      </c>
      <c r="K67" s="54">
        <v>1</v>
      </c>
      <c r="L67" s="54">
        <v>6</v>
      </c>
      <c r="M67" s="54">
        <v>2</v>
      </c>
      <c r="N67">
        <f t="shared" ref="N67:N77" si="4">AVERAGE(D67:H67)</f>
        <v>3.6</v>
      </c>
      <c r="O67">
        <f t="shared" ref="O67:O77" si="5">AVERAGE(I67:M67)</f>
        <v>2</v>
      </c>
      <c r="Q67" s="23" t="s">
        <v>32</v>
      </c>
      <c r="R67" s="22" t="s">
        <v>8</v>
      </c>
      <c r="S67">
        <v>3.6</v>
      </c>
      <c r="T67">
        <v>2</v>
      </c>
      <c r="U67">
        <f t="shared" ref="U67:U77" si="6">T67-S67</f>
        <v>-1.6</v>
      </c>
      <c r="V67" s="66">
        <f t="shared" ref="V67:V77" si="7">(T67-S67)/S67</f>
        <v>-0.44444444444444448</v>
      </c>
    </row>
    <row r="68" spans="1:22" x14ac:dyDescent="0.25">
      <c r="A68" s="14" t="s">
        <v>68</v>
      </c>
      <c r="B68" s="20" t="s">
        <v>8</v>
      </c>
      <c r="C68" s="43" t="s">
        <v>154</v>
      </c>
      <c r="D68" s="51">
        <v>1</v>
      </c>
      <c r="E68" s="52">
        <v>1</v>
      </c>
      <c r="F68" s="52">
        <v>3</v>
      </c>
      <c r="G68" s="53">
        <v>2</v>
      </c>
      <c r="H68" s="53">
        <v>4</v>
      </c>
      <c r="I68" s="54">
        <v>3</v>
      </c>
      <c r="J68" s="54">
        <v>2</v>
      </c>
      <c r="K68" s="54">
        <v>2</v>
      </c>
      <c r="L68" s="54">
        <v>1</v>
      </c>
      <c r="M68" s="54">
        <v>1</v>
      </c>
      <c r="N68">
        <f t="shared" si="4"/>
        <v>2.2000000000000002</v>
      </c>
      <c r="O68">
        <f t="shared" si="5"/>
        <v>1.8</v>
      </c>
      <c r="Q68" s="14" t="s">
        <v>68</v>
      </c>
      <c r="R68" s="20" t="s">
        <v>8</v>
      </c>
      <c r="S68">
        <v>2.2000000000000002</v>
      </c>
      <c r="T68">
        <v>1.8</v>
      </c>
      <c r="U68">
        <f t="shared" si="6"/>
        <v>-0.40000000000000013</v>
      </c>
      <c r="V68" s="66">
        <f t="shared" si="7"/>
        <v>-0.18181818181818185</v>
      </c>
    </row>
    <row r="69" spans="1:22" x14ac:dyDescent="0.25">
      <c r="A69" s="14" t="s">
        <v>46</v>
      </c>
      <c r="B69" s="22" t="s">
        <v>8</v>
      </c>
      <c r="C69" s="43" t="s">
        <v>155</v>
      </c>
      <c r="D69" s="51">
        <v>3</v>
      </c>
      <c r="E69" s="52">
        <v>2</v>
      </c>
      <c r="F69" s="52">
        <v>4</v>
      </c>
      <c r="G69" s="53">
        <v>2</v>
      </c>
      <c r="H69" s="53">
        <v>5</v>
      </c>
      <c r="I69" s="54">
        <v>3</v>
      </c>
      <c r="J69" s="54">
        <v>5</v>
      </c>
      <c r="K69" s="54">
        <v>5</v>
      </c>
      <c r="L69" s="54">
        <v>4</v>
      </c>
      <c r="M69" s="54">
        <v>3</v>
      </c>
      <c r="N69">
        <f t="shared" si="4"/>
        <v>3.2</v>
      </c>
      <c r="O69">
        <f t="shared" si="5"/>
        <v>4</v>
      </c>
      <c r="Q69" s="14" t="s">
        <v>46</v>
      </c>
      <c r="R69" s="22" t="s">
        <v>8</v>
      </c>
      <c r="S69">
        <v>3.2</v>
      </c>
      <c r="T69">
        <v>4</v>
      </c>
      <c r="U69">
        <f t="shared" si="6"/>
        <v>0.79999999999999982</v>
      </c>
      <c r="V69" s="66">
        <f t="shared" si="7"/>
        <v>0.24999999999999994</v>
      </c>
    </row>
    <row r="70" spans="1:22" x14ac:dyDescent="0.25">
      <c r="A70" s="14" t="s">
        <v>72</v>
      </c>
      <c r="B70" s="22" t="s">
        <v>73</v>
      </c>
      <c r="C70" s="43" t="s">
        <v>156</v>
      </c>
      <c r="D70" s="51">
        <v>2</v>
      </c>
      <c r="E70" s="52">
        <v>1</v>
      </c>
      <c r="F70" s="52">
        <v>2</v>
      </c>
      <c r="G70" s="53">
        <v>2</v>
      </c>
      <c r="H70" s="53">
        <v>1</v>
      </c>
      <c r="I70" s="54">
        <v>2</v>
      </c>
      <c r="J70" s="54">
        <v>3</v>
      </c>
      <c r="K70" s="54">
        <v>1</v>
      </c>
      <c r="L70" s="54">
        <v>2</v>
      </c>
      <c r="M70" s="54">
        <v>1</v>
      </c>
      <c r="N70">
        <f t="shared" si="4"/>
        <v>1.6</v>
      </c>
      <c r="O70">
        <f t="shared" si="5"/>
        <v>1.8</v>
      </c>
      <c r="Q70" s="14" t="s">
        <v>72</v>
      </c>
      <c r="R70" s="22" t="s">
        <v>73</v>
      </c>
      <c r="S70">
        <v>1.6</v>
      </c>
      <c r="T70">
        <v>1.8</v>
      </c>
      <c r="U70">
        <f t="shared" si="6"/>
        <v>0.19999999999999996</v>
      </c>
      <c r="V70" s="66">
        <f t="shared" si="7"/>
        <v>0.12499999999999997</v>
      </c>
    </row>
    <row r="71" spans="1:22" x14ac:dyDescent="0.25">
      <c r="A71" s="59" t="s">
        <v>104</v>
      </c>
      <c r="B71" s="22" t="s">
        <v>105</v>
      </c>
      <c r="C71" s="43"/>
      <c r="D71" s="51">
        <v>1</v>
      </c>
      <c r="E71" s="52"/>
      <c r="F71" s="52"/>
      <c r="G71" s="53">
        <v>1</v>
      </c>
      <c r="H71" s="53">
        <v>1</v>
      </c>
      <c r="I71" s="54">
        <v>0</v>
      </c>
      <c r="J71" s="54">
        <v>0</v>
      </c>
      <c r="K71" s="54">
        <v>0</v>
      </c>
      <c r="L71" s="54">
        <v>1</v>
      </c>
      <c r="M71" s="54">
        <v>0</v>
      </c>
      <c r="N71">
        <f t="shared" si="4"/>
        <v>1</v>
      </c>
      <c r="O71">
        <f t="shared" si="5"/>
        <v>0.2</v>
      </c>
      <c r="Q71" s="59" t="s">
        <v>104</v>
      </c>
      <c r="R71" s="22" t="s">
        <v>105</v>
      </c>
      <c r="S71">
        <v>1</v>
      </c>
      <c r="T71">
        <v>0.2</v>
      </c>
      <c r="U71">
        <f t="shared" si="6"/>
        <v>-0.8</v>
      </c>
      <c r="V71" s="66">
        <f t="shared" si="7"/>
        <v>-0.8</v>
      </c>
    </row>
    <row r="72" spans="1:22" x14ac:dyDescent="0.25">
      <c r="A72" s="14" t="s">
        <v>29</v>
      </c>
      <c r="B72" s="20" t="s">
        <v>14</v>
      </c>
      <c r="C72" s="43" t="s">
        <v>157</v>
      </c>
      <c r="D72" s="51">
        <v>3</v>
      </c>
      <c r="E72" s="52">
        <v>1</v>
      </c>
      <c r="F72" s="52">
        <v>4</v>
      </c>
      <c r="G72" s="53">
        <v>6</v>
      </c>
      <c r="H72" s="53">
        <v>4</v>
      </c>
      <c r="I72" s="54">
        <v>3</v>
      </c>
      <c r="J72" s="54">
        <v>1</v>
      </c>
      <c r="K72" s="54">
        <v>4</v>
      </c>
      <c r="L72" s="54">
        <v>5</v>
      </c>
      <c r="M72" s="54">
        <v>7</v>
      </c>
      <c r="N72">
        <f t="shared" si="4"/>
        <v>3.6</v>
      </c>
      <c r="O72">
        <f t="shared" si="5"/>
        <v>4</v>
      </c>
      <c r="Q72" s="14" t="s">
        <v>29</v>
      </c>
      <c r="R72" s="20" t="s">
        <v>14</v>
      </c>
      <c r="S72">
        <v>3.6</v>
      </c>
      <c r="T72">
        <v>4</v>
      </c>
      <c r="U72">
        <f t="shared" si="6"/>
        <v>0.39999999999999991</v>
      </c>
      <c r="V72" s="66">
        <f t="shared" si="7"/>
        <v>0.11111111111111108</v>
      </c>
    </row>
    <row r="73" spans="1:22" x14ac:dyDescent="0.25">
      <c r="A73" s="14" t="s">
        <v>60</v>
      </c>
      <c r="B73" s="22" t="s">
        <v>42</v>
      </c>
      <c r="C73" s="43" t="s">
        <v>60</v>
      </c>
      <c r="D73" s="51">
        <v>0</v>
      </c>
      <c r="E73" s="52">
        <v>2</v>
      </c>
      <c r="F73" s="52">
        <v>0</v>
      </c>
      <c r="G73" s="53">
        <v>1</v>
      </c>
      <c r="H73" s="56">
        <v>0</v>
      </c>
      <c r="I73" s="54">
        <v>0</v>
      </c>
      <c r="J73" s="54">
        <v>1</v>
      </c>
      <c r="K73" s="54">
        <v>5</v>
      </c>
      <c r="L73" s="54">
        <v>0</v>
      </c>
      <c r="M73" s="54">
        <v>2</v>
      </c>
      <c r="N73">
        <f t="shared" si="4"/>
        <v>0.6</v>
      </c>
      <c r="O73">
        <f t="shared" si="5"/>
        <v>1.6</v>
      </c>
      <c r="Q73" s="14" t="s">
        <v>60</v>
      </c>
      <c r="R73" s="22" t="s">
        <v>42</v>
      </c>
      <c r="S73">
        <v>0.6</v>
      </c>
      <c r="T73">
        <v>1.6</v>
      </c>
      <c r="U73">
        <f t="shared" si="6"/>
        <v>1</v>
      </c>
      <c r="V73" s="66">
        <f t="shared" si="7"/>
        <v>1.6666666666666667</v>
      </c>
    </row>
    <row r="74" spans="1:22" x14ac:dyDescent="0.25">
      <c r="A74" s="14" t="s">
        <v>92</v>
      </c>
      <c r="B74" s="22" t="s">
        <v>93</v>
      </c>
      <c r="C74" s="43" t="s">
        <v>158</v>
      </c>
      <c r="D74" s="51">
        <v>0</v>
      </c>
      <c r="E74" s="52">
        <v>1</v>
      </c>
      <c r="F74" s="52">
        <v>0</v>
      </c>
      <c r="G74" s="56">
        <v>0</v>
      </c>
      <c r="H74" s="53">
        <v>3</v>
      </c>
      <c r="I74" s="54">
        <v>2</v>
      </c>
      <c r="J74" s="54">
        <v>1</v>
      </c>
      <c r="K74" s="54">
        <v>2</v>
      </c>
      <c r="L74" s="54">
        <v>0</v>
      </c>
      <c r="M74" s="54">
        <v>2</v>
      </c>
      <c r="N74">
        <f t="shared" si="4"/>
        <v>0.8</v>
      </c>
      <c r="O74">
        <f t="shared" si="5"/>
        <v>1.4</v>
      </c>
      <c r="Q74" s="14" t="s">
        <v>92</v>
      </c>
      <c r="R74" s="22" t="s">
        <v>93</v>
      </c>
      <c r="S74">
        <v>0.8</v>
      </c>
      <c r="T74">
        <v>1.4</v>
      </c>
      <c r="U74">
        <f t="shared" si="6"/>
        <v>0.59999999999999987</v>
      </c>
      <c r="V74" s="66">
        <f t="shared" si="7"/>
        <v>0.74999999999999978</v>
      </c>
    </row>
    <row r="75" spans="1:22" x14ac:dyDescent="0.25">
      <c r="A75" s="19" t="s">
        <v>75</v>
      </c>
      <c r="B75" s="22" t="s">
        <v>76</v>
      </c>
      <c r="C75" s="43" t="s">
        <v>159</v>
      </c>
      <c r="D75" s="51">
        <v>1</v>
      </c>
      <c r="E75" s="52">
        <v>0</v>
      </c>
      <c r="F75" s="52">
        <v>1</v>
      </c>
      <c r="G75" s="53">
        <v>1</v>
      </c>
      <c r="H75" s="53">
        <v>1</v>
      </c>
      <c r="I75" s="54">
        <v>1</v>
      </c>
      <c r="J75" s="54">
        <v>2</v>
      </c>
      <c r="K75" s="54">
        <v>3</v>
      </c>
      <c r="L75" s="54">
        <v>1</v>
      </c>
      <c r="M75" s="54">
        <v>1</v>
      </c>
      <c r="N75">
        <f t="shared" si="4"/>
        <v>0.8</v>
      </c>
      <c r="O75">
        <f t="shared" si="5"/>
        <v>1.6</v>
      </c>
      <c r="Q75" s="19" t="s">
        <v>75</v>
      </c>
      <c r="R75" s="22" t="s">
        <v>76</v>
      </c>
      <c r="S75">
        <v>0.8</v>
      </c>
      <c r="T75">
        <v>1.6</v>
      </c>
      <c r="U75">
        <f t="shared" si="6"/>
        <v>0.8</v>
      </c>
      <c r="V75" s="66">
        <f t="shared" si="7"/>
        <v>1</v>
      </c>
    </row>
    <row r="76" spans="1:22" x14ac:dyDescent="0.25">
      <c r="A76" s="14" t="s">
        <v>96</v>
      </c>
      <c r="B76" s="20" t="s">
        <v>97</v>
      </c>
      <c r="C76" s="47" t="s">
        <v>160</v>
      </c>
      <c r="D76" s="51">
        <v>0</v>
      </c>
      <c r="E76" s="52">
        <v>1</v>
      </c>
      <c r="F76" s="52">
        <v>0</v>
      </c>
      <c r="G76" s="53">
        <v>2</v>
      </c>
      <c r="H76" s="56">
        <v>0</v>
      </c>
      <c r="I76" s="54">
        <v>0</v>
      </c>
      <c r="J76" s="54">
        <v>1</v>
      </c>
      <c r="K76" s="54">
        <v>2</v>
      </c>
      <c r="L76" s="54">
        <v>1</v>
      </c>
      <c r="M76" s="54">
        <v>1</v>
      </c>
      <c r="N76">
        <f t="shared" si="4"/>
        <v>0.6</v>
      </c>
      <c r="O76">
        <f t="shared" si="5"/>
        <v>1</v>
      </c>
      <c r="Q76" s="14" t="s">
        <v>96</v>
      </c>
      <c r="R76" s="20" t="s">
        <v>97</v>
      </c>
      <c r="S76">
        <v>0.6</v>
      </c>
      <c r="T76">
        <v>1</v>
      </c>
      <c r="U76">
        <f t="shared" si="6"/>
        <v>0.4</v>
      </c>
      <c r="V76" s="66">
        <f t="shared" si="7"/>
        <v>0.66666666666666674</v>
      </c>
    </row>
    <row r="77" spans="1:22" x14ac:dyDescent="0.25">
      <c r="A77" s="61" t="s">
        <v>130</v>
      </c>
      <c r="B77" s="22" t="s">
        <v>131</v>
      </c>
      <c r="C77" s="42"/>
      <c r="D77" s="51"/>
      <c r="E77" s="52"/>
      <c r="F77" s="52"/>
      <c r="G77" s="53"/>
      <c r="H77" s="53"/>
      <c r="I77" s="54">
        <v>0</v>
      </c>
      <c r="J77" s="54">
        <v>0</v>
      </c>
      <c r="K77" s="54">
        <v>0</v>
      </c>
      <c r="L77" s="54">
        <v>0</v>
      </c>
      <c r="M77" s="54">
        <v>1</v>
      </c>
      <c r="N77">
        <v>0</v>
      </c>
      <c r="O77">
        <f t="shared" si="5"/>
        <v>0.2</v>
      </c>
      <c r="Q77" s="61" t="s">
        <v>130</v>
      </c>
      <c r="R77" s="22" t="s">
        <v>131</v>
      </c>
      <c r="S77">
        <v>0</v>
      </c>
      <c r="T77">
        <v>0.2</v>
      </c>
      <c r="U77">
        <f t="shared" si="6"/>
        <v>0.2</v>
      </c>
      <c r="V77" s="66"/>
    </row>
    <row r="78" spans="1:22" x14ac:dyDescent="0.25">
      <c r="C78" s="31"/>
      <c r="D78" s="48"/>
      <c r="E78" s="34"/>
      <c r="F78" s="34"/>
      <c r="G78" s="49"/>
      <c r="H78" s="49"/>
    </row>
    <row r="79" spans="1:22" x14ac:dyDescent="0.25">
      <c r="S79">
        <f>COUNTIF(S2:S77, "0")</f>
        <v>10</v>
      </c>
      <c r="T79">
        <f>COUNTIF(T2:T77, "0")</f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D235-6B63-40EE-9405-90FA2DCF39B6}">
  <dimension ref="A1:Q77"/>
  <sheetViews>
    <sheetView workbookViewId="0">
      <selection activeCell="N1" sqref="N1:Q1"/>
    </sheetView>
  </sheetViews>
  <sheetFormatPr defaultRowHeight="15" x14ac:dyDescent="0.25"/>
  <cols>
    <col min="1" max="1" width="13.42578125" style="9" customWidth="1"/>
    <col min="2" max="2" width="9.140625" style="9"/>
    <col min="6" max="6" width="9.140625" style="41"/>
    <col min="7" max="7" width="26" style="8" customWidth="1"/>
    <col min="12" max="12" width="13.42578125" style="9" customWidth="1"/>
    <col min="13" max="13" width="9.140625" style="9"/>
  </cols>
  <sheetData>
    <row r="1" spans="1:17" x14ac:dyDescent="0.25">
      <c r="A1" s="10" t="s">
        <v>3</v>
      </c>
      <c r="B1" s="10" t="s">
        <v>4</v>
      </c>
      <c r="C1" t="s">
        <v>165</v>
      </c>
      <c r="D1" t="s">
        <v>166</v>
      </c>
      <c r="F1" s="67" t="s">
        <v>169</v>
      </c>
      <c r="G1" s="41" t="s">
        <v>171</v>
      </c>
      <c r="H1" s="67" t="s">
        <v>170</v>
      </c>
      <c r="I1" s="41" t="s">
        <v>172</v>
      </c>
      <c r="L1" s="10" t="s">
        <v>3</v>
      </c>
      <c r="M1" s="10" t="s">
        <v>4</v>
      </c>
      <c r="N1" t="s">
        <v>165</v>
      </c>
      <c r="O1" t="s">
        <v>166</v>
      </c>
      <c r="P1" t="s">
        <v>167</v>
      </c>
      <c r="Q1" t="s">
        <v>168</v>
      </c>
    </row>
    <row r="2" spans="1:17" x14ac:dyDescent="0.25">
      <c r="A2" s="14" t="s">
        <v>36</v>
      </c>
      <c r="B2" s="20" t="s">
        <v>37</v>
      </c>
      <c r="C2">
        <v>2.4</v>
      </c>
      <c r="D2">
        <v>3.6</v>
      </c>
      <c r="F2" s="41">
        <v>2616</v>
      </c>
      <c r="G2" s="8" t="s">
        <v>173</v>
      </c>
      <c r="H2" s="41">
        <v>3605</v>
      </c>
      <c r="I2" s="41" t="s">
        <v>173</v>
      </c>
      <c r="L2" s="14" t="s">
        <v>36</v>
      </c>
      <c r="M2" s="20" t="s">
        <v>37</v>
      </c>
      <c r="N2" s="65">
        <f>(C2/H2)*10000</f>
        <v>6.6574202496532591</v>
      </c>
      <c r="O2" s="65">
        <f>(D2/F2)*10000</f>
        <v>13.761467889908257</v>
      </c>
      <c r="P2" s="65">
        <f>O2-N2</f>
        <v>7.1040476402549979</v>
      </c>
      <c r="Q2" s="66">
        <f>(O2-N2)/N2</f>
        <v>1.0670871559633028</v>
      </c>
    </row>
    <row r="3" spans="1:17" x14ac:dyDescent="0.25">
      <c r="A3" s="24" t="s">
        <v>81</v>
      </c>
      <c r="B3" s="40" t="s">
        <v>82</v>
      </c>
      <c r="C3">
        <v>1</v>
      </c>
      <c r="D3">
        <v>0.2</v>
      </c>
      <c r="F3" s="41">
        <v>1609</v>
      </c>
      <c r="G3" s="8" t="s">
        <v>174</v>
      </c>
      <c r="H3" s="41">
        <v>1919</v>
      </c>
      <c r="I3" s="41" t="s">
        <v>174</v>
      </c>
      <c r="L3" s="24" t="s">
        <v>81</v>
      </c>
      <c r="M3" s="40" t="s">
        <v>82</v>
      </c>
      <c r="N3" s="65">
        <f t="shared" ref="N3:N66" si="0">(C3/H3)*10000</f>
        <v>5.2110474205315267</v>
      </c>
      <c r="O3" s="65">
        <f t="shared" ref="O3:O66" si="1">(D3/F3)*10000</f>
        <v>1.2430080795525171</v>
      </c>
      <c r="P3" s="65">
        <f t="shared" ref="P3:P66" si="2">O3-N3</f>
        <v>-3.9680393409790096</v>
      </c>
      <c r="Q3" s="66">
        <f t="shared" ref="Q3:Q66" si="3">(O3-N3)/N3</f>
        <v>-0.76146674953387194</v>
      </c>
    </row>
    <row r="4" spans="1:17" x14ac:dyDescent="0.25">
      <c r="A4" s="24" t="s">
        <v>91</v>
      </c>
      <c r="B4" s="40" t="s">
        <v>12</v>
      </c>
      <c r="C4">
        <v>0.6</v>
      </c>
      <c r="D4">
        <v>0.4</v>
      </c>
      <c r="F4" s="41">
        <v>245</v>
      </c>
      <c r="G4" s="8" t="s">
        <v>175</v>
      </c>
      <c r="H4" s="41">
        <v>364</v>
      </c>
      <c r="I4" s="41" t="s">
        <v>175</v>
      </c>
      <c r="L4" s="24" t="s">
        <v>91</v>
      </c>
      <c r="M4" s="40" t="s">
        <v>12</v>
      </c>
      <c r="N4" s="65">
        <f t="shared" si="0"/>
        <v>16.483516483516482</v>
      </c>
      <c r="O4" s="65">
        <f t="shared" si="1"/>
        <v>16.326530612244898</v>
      </c>
      <c r="P4" s="65">
        <f t="shared" si="2"/>
        <v>-0.15698587127158348</v>
      </c>
      <c r="Q4" s="66">
        <f t="shared" si="3"/>
        <v>-9.523809523809398E-3</v>
      </c>
    </row>
    <row r="5" spans="1:17" x14ac:dyDescent="0.25">
      <c r="A5" s="24" t="s">
        <v>39</v>
      </c>
      <c r="B5" s="40" t="s">
        <v>40</v>
      </c>
      <c r="C5">
        <v>0.4</v>
      </c>
      <c r="D5">
        <v>1.2</v>
      </c>
      <c r="F5" s="41">
        <v>2808</v>
      </c>
      <c r="G5" s="8" t="s">
        <v>176</v>
      </c>
      <c r="H5" s="41">
        <v>1769</v>
      </c>
      <c r="I5" s="41" t="s">
        <v>176</v>
      </c>
      <c r="L5" s="24" t="s">
        <v>39</v>
      </c>
      <c r="M5" s="40" t="s">
        <v>40</v>
      </c>
      <c r="N5" s="65">
        <f t="shared" si="0"/>
        <v>2.2611644997173546</v>
      </c>
      <c r="O5" s="65">
        <f t="shared" si="1"/>
        <v>4.2735042735042734</v>
      </c>
      <c r="P5" s="65">
        <f t="shared" si="2"/>
        <v>2.0123397737869189</v>
      </c>
      <c r="Q5" s="66">
        <f t="shared" si="3"/>
        <v>0.88995726495726479</v>
      </c>
    </row>
    <row r="6" spans="1:17" x14ac:dyDescent="0.25">
      <c r="A6" s="19" t="s">
        <v>33</v>
      </c>
      <c r="B6" s="40" t="s">
        <v>12</v>
      </c>
      <c r="C6">
        <v>1.4</v>
      </c>
      <c r="D6">
        <v>3</v>
      </c>
      <c r="F6" s="41">
        <v>6443</v>
      </c>
      <c r="G6" s="8" t="s">
        <v>177</v>
      </c>
      <c r="H6" s="41">
        <v>7119</v>
      </c>
      <c r="I6" s="41" t="s">
        <v>177</v>
      </c>
      <c r="L6" s="19" t="s">
        <v>33</v>
      </c>
      <c r="M6" s="40" t="s">
        <v>12</v>
      </c>
      <c r="N6" s="65">
        <f t="shared" si="0"/>
        <v>1.9665683382497541</v>
      </c>
      <c r="O6" s="65">
        <f t="shared" si="1"/>
        <v>4.6562160484246471</v>
      </c>
      <c r="P6" s="65">
        <f t="shared" si="2"/>
        <v>2.689647710174893</v>
      </c>
      <c r="Q6" s="66">
        <f t="shared" si="3"/>
        <v>1.3676858606239333</v>
      </c>
    </row>
    <row r="7" spans="1:17" x14ac:dyDescent="0.25">
      <c r="A7" s="14" t="s">
        <v>56</v>
      </c>
      <c r="B7" s="22" t="s">
        <v>57</v>
      </c>
      <c r="C7">
        <v>0.8</v>
      </c>
      <c r="D7">
        <v>1</v>
      </c>
      <c r="F7" s="41">
        <v>2384</v>
      </c>
      <c r="G7" s="8" t="s">
        <v>178</v>
      </c>
      <c r="H7" s="41">
        <v>2114</v>
      </c>
      <c r="I7" s="41" t="s">
        <v>178</v>
      </c>
      <c r="L7" s="14" t="s">
        <v>56</v>
      </c>
      <c r="M7" s="22" t="s">
        <v>57</v>
      </c>
      <c r="N7" s="65">
        <f t="shared" si="0"/>
        <v>3.7842951750236518</v>
      </c>
      <c r="O7" s="65">
        <f t="shared" si="1"/>
        <v>4.1946308724832218</v>
      </c>
      <c r="P7" s="65">
        <f t="shared" si="2"/>
        <v>0.41033569745956999</v>
      </c>
      <c r="Q7" s="66">
        <f t="shared" si="3"/>
        <v>0.10843120805369137</v>
      </c>
    </row>
    <row r="8" spans="1:17" x14ac:dyDescent="0.25">
      <c r="A8" s="61" t="s">
        <v>120</v>
      </c>
      <c r="B8" s="22" t="s">
        <v>121</v>
      </c>
      <c r="C8">
        <v>1.5</v>
      </c>
      <c r="D8">
        <v>0.2</v>
      </c>
      <c r="F8" s="41">
        <v>3317</v>
      </c>
      <c r="G8" s="8" t="s">
        <v>179</v>
      </c>
      <c r="H8" s="41">
        <v>2755</v>
      </c>
      <c r="I8" s="41" t="s">
        <v>179</v>
      </c>
      <c r="L8" s="61" t="s">
        <v>120</v>
      </c>
      <c r="M8" s="22" t="s">
        <v>121</v>
      </c>
      <c r="N8" s="65">
        <f t="shared" si="0"/>
        <v>5.4446460980036306</v>
      </c>
      <c r="O8" s="65">
        <f t="shared" si="1"/>
        <v>0.60295447693699122</v>
      </c>
      <c r="P8" s="65">
        <f t="shared" si="2"/>
        <v>-4.841691621066639</v>
      </c>
      <c r="Q8" s="66">
        <f t="shared" si="3"/>
        <v>-0.88925736106923925</v>
      </c>
    </row>
    <row r="9" spans="1:17" x14ac:dyDescent="0.25">
      <c r="A9" s="14" t="s">
        <v>100</v>
      </c>
      <c r="B9" s="22" t="s">
        <v>101</v>
      </c>
      <c r="C9">
        <v>2.2000000000000002</v>
      </c>
      <c r="D9">
        <v>1</v>
      </c>
      <c r="F9" s="41">
        <v>8202</v>
      </c>
      <c r="G9" s="8" t="s">
        <v>180</v>
      </c>
      <c r="H9" s="41">
        <v>6410</v>
      </c>
      <c r="I9" s="41" t="s">
        <v>180</v>
      </c>
      <c r="L9" s="14" t="s">
        <v>100</v>
      </c>
      <c r="M9" s="22" t="s">
        <v>101</v>
      </c>
      <c r="N9" s="65">
        <f t="shared" si="0"/>
        <v>3.4321372854914198</v>
      </c>
      <c r="O9" s="65">
        <f t="shared" si="1"/>
        <v>1.2192148256522799</v>
      </c>
      <c r="P9" s="65">
        <f t="shared" si="2"/>
        <v>-2.2129224598391399</v>
      </c>
      <c r="Q9" s="66">
        <f t="shared" si="3"/>
        <v>-0.64476513488949483</v>
      </c>
    </row>
    <row r="10" spans="1:17" x14ac:dyDescent="0.25">
      <c r="A10" s="14" t="s">
        <v>112</v>
      </c>
      <c r="B10" s="22" t="s">
        <v>63</v>
      </c>
      <c r="C10">
        <v>0</v>
      </c>
      <c r="D10">
        <v>0.25</v>
      </c>
      <c r="F10" s="41">
        <v>5343</v>
      </c>
      <c r="G10" s="8" t="s">
        <v>181</v>
      </c>
      <c r="H10" s="41">
        <v>5804</v>
      </c>
      <c r="I10" s="41" t="s">
        <v>181</v>
      </c>
      <c r="L10" s="14" t="s">
        <v>112</v>
      </c>
      <c r="M10" s="22" t="s">
        <v>63</v>
      </c>
      <c r="N10" s="65">
        <f t="shared" si="0"/>
        <v>0</v>
      </c>
      <c r="O10" s="65">
        <f t="shared" si="1"/>
        <v>0.46790192775594242</v>
      </c>
      <c r="P10" s="65">
        <f t="shared" si="2"/>
        <v>0.46790192775594242</v>
      </c>
      <c r="Q10" s="66"/>
    </row>
    <row r="11" spans="1:17" x14ac:dyDescent="0.25">
      <c r="A11" s="60" t="s">
        <v>108</v>
      </c>
      <c r="B11" s="40" t="s">
        <v>109</v>
      </c>
      <c r="C11">
        <v>0</v>
      </c>
      <c r="D11">
        <v>0</v>
      </c>
      <c r="F11" s="41">
        <v>53</v>
      </c>
      <c r="G11" s="8" t="s">
        <v>182</v>
      </c>
      <c r="H11" s="41">
        <v>347</v>
      </c>
      <c r="I11" s="41" t="s">
        <v>182</v>
      </c>
      <c r="L11" s="60" t="s">
        <v>108</v>
      </c>
      <c r="M11" s="40" t="s">
        <v>109</v>
      </c>
      <c r="N11" s="65">
        <f t="shared" si="0"/>
        <v>0</v>
      </c>
      <c r="O11" s="65">
        <f t="shared" si="1"/>
        <v>0</v>
      </c>
      <c r="P11" s="65">
        <f t="shared" si="2"/>
        <v>0</v>
      </c>
      <c r="Q11" s="66"/>
    </row>
    <row r="12" spans="1:17" x14ac:dyDescent="0.25">
      <c r="A12" s="14" t="s">
        <v>127</v>
      </c>
      <c r="B12" s="22" t="s">
        <v>128</v>
      </c>
      <c r="C12">
        <v>0</v>
      </c>
      <c r="D12">
        <v>0</v>
      </c>
      <c r="F12" s="41">
        <v>1435</v>
      </c>
      <c r="G12" s="8" t="s">
        <v>183</v>
      </c>
      <c r="H12" s="41">
        <v>1252</v>
      </c>
      <c r="I12" s="41" t="s">
        <v>183</v>
      </c>
      <c r="L12" s="14" t="s">
        <v>127</v>
      </c>
      <c r="M12" s="22" t="s">
        <v>128</v>
      </c>
      <c r="N12" s="65">
        <f t="shared" si="0"/>
        <v>0</v>
      </c>
      <c r="O12" s="65">
        <f t="shared" si="1"/>
        <v>0</v>
      </c>
      <c r="P12" s="65">
        <f t="shared" si="2"/>
        <v>0</v>
      </c>
      <c r="Q12" s="66"/>
    </row>
    <row r="13" spans="1:17" x14ac:dyDescent="0.25">
      <c r="A13" s="14" t="s">
        <v>83</v>
      </c>
      <c r="B13" s="22" t="s">
        <v>84</v>
      </c>
      <c r="C13">
        <v>1.4</v>
      </c>
      <c r="D13">
        <v>1.2</v>
      </c>
      <c r="F13" s="41">
        <v>1368</v>
      </c>
      <c r="G13" s="8" t="s">
        <v>184</v>
      </c>
      <c r="H13" s="41">
        <v>1906</v>
      </c>
      <c r="I13" s="41" t="s">
        <v>184</v>
      </c>
      <c r="L13" s="14" t="s">
        <v>83</v>
      </c>
      <c r="M13" s="22" t="s">
        <v>84</v>
      </c>
      <c r="N13" s="65">
        <f t="shared" si="0"/>
        <v>7.3452256033578172</v>
      </c>
      <c r="O13" s="65">
        <f t="shared" si="1"/>
        <v>8.7719298245614041</v>
      </c>
      <c r="P13" s="65">
        <f t="shared" si="2"/>
        <v>1.426704221203587</v>
      </c>
      <c r="Q13" s="66">
        <f t="shared" si="3"/>
        <v>0.19423558897243121</v>
      </c>
    </row>
    <row r="14" spans="1:17" x14ac:dyDescent="0.25">
      <c r="A14" s="59" t="s">
        <v>83</v>
      </c>
      <c r="B14" s="22" t="s">
        <v>116</v>
      </c>
      <c r="C14">
        <v>1</v>
      </c>
      <c r="D14">
        <v>1</v>
      </c>
      <c r="F14" s="41">
        <v>29</v>
      </c>
      <c r="G14" s="8" t="s">
        <v>185</v>
      </c>
      <c r="H14" s="41">
        <v>134</v>
      </c>
      <c r="I14" s="41" t="s">
        <v>185</v>
      </c>
      <c r="L14" s="59" t="s">
        <v>83</v>
      </c>
      <c r="M14" s="22" t="s">
        <v>116</v>
      </c>
      <c r="N14" s="65">
        <f t="shared" si="0"/>
        <v>74.626865671641795</v>
      </c>
      <c r="O14" s="65">
        <f t="shared" si="1"/>
        <v>344.82758620689657</v>
      </c>
      <c r="P14" s="65">
        <f t="shared" si="2"/>
        <v>270.20072053525479</v>
      </c>
      <c r="Q14" s="66">
        <f t="shared" si="3"/>
        <v>3.6206896551724141</v>
      </c>
    </row>
    <row r="15" spans="1:17" x14ac:dyDescent="0.25">
      <c r="A15" s="14" t="s">
        <v>43</v>
      </c>
      <c r="B15" s="20" t="s">
        <v>44</v>
      </c>
      <c r="C15">
        <v>1.2</v>
      </c>
      <c r="D15">
        <v>2.6</v>
      </c>
      <c r="F15" s="41">
        <v>539</v>
      </c>
      <c r="G15" s="8" t="s">
        <v>186</v>
      </c>
      <c r="H15" s="41">
        <v>983</v>
      </c>
      <c r="I15" s="41" t="s">
        <v>186</v>
      </c>
      <c r="L15" s="14" t="s">
        <v>43</v>
      </c>
      <c r="M15" s="20" t="s">
        <v>44</v>
      </c>
      <c r="N15" s="65">
        <f t="shared" si="0"/>
        <v>12.207527975584943</v>
      </c>
      <c r="O15" s="65">
        <f t="shared" si="1"/>
        <v>48.237476808905384</v>
      </c>
      <c r="P15" s="65">
        <f t="shared" si="2"/>
        <v>36.029948833320439</v>
      </c>
      <c r="Q15" s="66">
        <f t="shared" si="3"/>
        <v>2.9514533085961663</v>
      </c>
    </row>
    <row r="16" spans="1:17" x14ac:dyDescent="0.25">
      <c r="A16" s="62" t="s">
        <v>117</v>
      </c>
      <c r="B16" s="20" t="s">
        <v>118</v>
      </c>
      <c r="C16">
        <v>0</v>
      </c>
      <c r="D16">
        <v>0.4</v>
      </c>
      <c r="F16" s="41">
        <v>131</v>
      </c>
      <c r="G16" s="8" t="s">
        <v>187</v>
      </c>
      <c r="H16" s="41">
        <v>84</v>
      </c>
      <c r="I16" s="41" t="s">
        <v>187</v>
      </c>
      <c r="L16" s="62" t="s">
        <v>117</v>
      </c>
      <c r="M16" s="20" t="s">
        <v>118</v>
      </c>
      <c r="N16" s="65">
        <f t="shared" si="0"/>
        <v>0</v>
      </c>
      <c r="O16" s="65">
        <f t="shared" si="1"/>
        <v>30.534351145038169</v>
      </c>
      <c r="P16" s="65">
        <f t="shared" si="2"/>
        <v>30.534351145038169</v>
      </c>
      <c r="Q16" s="66"/>
    </row>
    <row r="17" spans="1:17" x14ac:dyDescent="0.25">
      <c r="A17" s="14" t="s">
        <v>19</v>
      </c>
      <c r="B17" s="22" t="s">
        <v>20</v>
      </c>
      <c r="C17">
        <v>6.4</v>
      </c>
      <c r="D17">
        <v>6</v>
      </c>
      <c r="F17" s="41">
        <v>20370</v>
      </c>
      <c r="G17" s="8" t="s">
        <v>188</v>
      </c>
      <c r="H17" s="41">
        <v>19486</v>
      </c>
      <c r="I17" s="41" t="s">
        <v>188</v>
      </c>
      <c r="L17" s="14" t="s">
        <v>19</v>
      </c>
      <c r="M17" s="22" t="s">
        <v>20</v>
      </c>
      <c r="N17" s="65">
        <f t="shared" si="0"/>
        <v>3.2844093195114445</v>
      </c>
      <c r="O17" s="65">
        <f t="shared" si="1"/>
        <v>2.9455081001472752</v>
      </c>
      <c r="P17" s="65">
        <f t="shared" si="2"/>
        <v>-0.33890121936416939</v>
      </c>
      <c r="Q17" s="66">
        <f t="shared" si="3"/>
        <v>-0.10318483063328443</v>
      </c>
    </row>
    <row r="18" spans="1:17" x14ac:dyDescent="0.25">
      <c r="A18" s="14" t="s">
        <v>80</v>
      </c>
      <c r="B18" s="20" t="s">
        <v>52</v>
      </c>
      <c r="C18">
        <v>0.2</v>
      </c>
      <c r="D18">
        <v>0.8</v>
      </c>
      <c r="F18" s="41">
        <v>1004</v>
      </c>
      <c r="G18" s="8" t="s">
        <v>189</v>
      </c>
      <c r="H18" s="41">
        <v>879</v>
      </c>
      <c r="I18" s="41" t="s">
        <v>189</v>
      </c>
      <c r="L18" s="14" t="s">
        <v>80</v>
      </c>
      <c r="M18" s="20" t="s">
        <v>52</v>
      </c>
      <c r="N18" s="65">
        <f t="shared" si="0"/>
        <v>2.2753128555176341</v>
      </c>
      <c r="O18" s="65">
        <f t="shared" si="1"/>
        <v>7.9681274900398407</v>
      </c>
      <c r="P18" s="65">
        <f t="shared" si="2"/>
        <v>5.6928146345222066</v>
      </c>
      <c r="Q18" s="66">
        <f t="shared" si="3"/>
        <v>2.5019920318725095</v>
      </c>
    </row>
    <row r="19" spans="1:17" ht="26.25" x14ac:dyDescent="0.25">
      <c r="A19" s="24" t="s">
        <v>74</v>
      </c>
      <c r="B19" s="40" t="s">
        <v>63</v>
      </c>
      <c r="C19">
        <v>0.6</v>
      </c>
      <c r="D19">
        <v>2.6</v>
      </c>
      <c r="F19" s="41">
        <v>1190</v>
      </c>
      <c r="G19" s="8" t="s">
        <v>190</v>
      </c>
      <c r="H19" s="41">
        <v>1340</v>
      </c>
      <c r="I19" s="41" t="s">
        <v>190</v>
      </c>
      <c r="L19" s="24" t="s">
        <v>74</v>
      </c>
      <c r="M19" s="40" t="s">
        <v>63</v>
      </c>
      <c r="N19" s="65">
        <f t="shared" si="0"/>
        <v>4.4776119402985071</v>
      </c>
      <c r="O19" s="65">
        <f t="shared" si="1"/>
        <v>21.848739495798316</v>
      </c>
      <c r="P19" s="65">
        <f t="shared" si="2"/>
        <v>17.371127555499811</v>
      </c>
      <c r="Q19" s="66">
        <f t="shared" si="3"/>
        <v>3.8795518207282913</v>
      </c>
    </row>
    <row r="20" spans="1:17" x14ac:dyDescent="0.25">
      <c r="A20" s="19" t="s">
        <v>51</v>
      </c>
      <c r="B20" s="22" t="s">
        <v>52</v>
      </c>
      <c r="C20">
        <v>2.8</v>
      </c>
      <c r="D20">
        <v>0.8</v>
      </c>
      <c r="F20" s="41">
        <v>2062</v>
      </c>
      <c r="G20" s="8" t="s">
        <v>191</v>
      </c>
      <c r="H20" s="41">
        <v>3178</v>
      </c>
      <c r="I20" s="41" t="s">
        <v>191</v>
      </c>
      <c r="L20" s="19" t="s">
        <v>51</v>
      </c>
      <c r="M20" s="22" t="s">
        <v>52</v>
      </c>
      <c r="N20" s="65">
        <f t="shared" si="0"/>
        <v>8.8105726872246688</v>
      </c>
      <c r="O20" s="65">
        <f t="shared" si="1"/>
        <v>3.8797284190106698</v>
      </c>
      <c r="P20" s="65">
        <f t="shared" si="2"/>
        <v>-4.930844268213999</v>
      </c>
      <c r="Q20" s="66">
        <f t="shared" si="3"/>
        <v>-0.55965082444228897</v>
      </c>
    </row>
    <row r="21" spans="1:17" x14ac:dyDescent="0.25">
      <c r="A21" s="20" t="s">
        <v>15</v>
      </c>
      <c r="B21" s="40" t="s">
        <v>12</v>
      </c>
      <c r="C21">
        <v>1.4</v>
      </c>
      <c r="D21">
        <v>2.6</v>
      </c>
      <c r="F21" s="41">
        <v>1224</v>
      </c>
      <c r="G21" s="8" t="s">
        <v>192</v>
      </c>
      <c r="H21" s="41">
        <v>1352</v>
      </c>
      <c r="I21" s="41" t="s">
        <v>192</v>
      </c>
      <c r="L21" s="20" t="s">
        <v>15</v>
      </c>
      <c r="M21" s="40" t="s">
        <v>12</v>
      </c>
      <c r="N21" s="65">
        <f t="shared" si="0"/>
        <v>10.355029585798817</v>
      </c>
      <c r="O21" s="65">
        <f t="shared" si="1"/>
        <v>21.24183006535948</v>
      </c>
      <c r="P21" s="65">
        <f t="shared" si="2"/>
        <v>10.886800479560662</v>
      </c>
      <c r="Q21" s="66">
        <f t="shared" si="3"/>
        <v>1.0513538748832867</v>
      </c>
    </row>
    <row r="22" spans="1:17" x14ac:dyDescent="0.25">
      <c r="A22" s="20" t="s">
        <v>129</v>
      </c>
      <c r="B22" s="20" t="s">
        <v>8</v>
      </c>
      <c r="C22">
        <v>0</v>
      </c>
      <c r="D22">
        <v>0</v>
      </c>
      <c r="F22" s="41">
        <v>4656</v>
      </c>
      <c r="G22" s="8" t="s">
        <v>193</v>
      </c>
      <c r="H22" s="41">
        <v>6518</v>
      </c>
      <c r="I22" s="41" t="s">
        <v>193</v>
      </c>
      <c r="L22" s="20" t="s">
        <v>129</v>
      </c>
      <c r="M22" s="20" t="s">
        <v>8</v>
      </c>
      <c r="N22" s="65">
        <f t="shared" si="0"/>
        <v>0</v>
      </c>
      <c r="O22" s="65">
        <f t="shared" si="1"/>
        <v>0</v>
      </c>
      <c r="P22" s="65">
        <f t="shared" si="2"/>
        <v>0</v>
      </c>
      <c r="Q22" s="66"/>
    </row>
    <row r="23" spans="1:17" x14ac:dyDescent="0.25">
      <c r="A23" s="14" t="s">
        <v>62</v>
      </c>
      <c r="B23" s="22" t="s">
        <v>63</v>
      </c>
      <c r="C23">
        <v>1.6</v>
      </c>
      <c r="D23">
        <v>2.8</v>
      </c>
      <c r="F23" s="41">
        <v>8262</v>
      </c>
      <c r="G23" s="8" t="s">
        <v>194</v>
      </c>
      <c r="H23" s="41">
        <v>7986</v>
      </c>
      <c r="I23" s="41" t="s">
        <v>194</v>
      </c>
      <c r="L23" s="14" t="s">
        <v>62</v>
      </c>
      <c r="M23" s="22" t="s">
        <v>63</v>
      </c>
      <c r="N23" s="65">
        <f t="shared" si="0"/>
        <v>2.003506135737541</v>
      </c>
      <c r="O23" s="65">
        <f t="shared" si="1"/>
        <v>3.3890099249576373</v>
      </c>
      <c r="P23" s="65">
        <f t="shared" si="2"/>
        <v>1.3855037892200963</v>
      </c>
      <c r="Q23" s="66">
        <f t="shared" si="3"/>
        <v>0.69153957879448047</v>
      </c>
    </row>
    <row r="24" spans="1:17" x14ac:dyDescent="0.25">
      <c r="A24" s="61" t="s">
        <v>94</v>
      </c>
      <c r="B24" s="22" t="s">
        <v>95</v>
      </c>
      <c r="C24">
        <v>1</v>
      </c>
      <c r="D24">
        <v>0.2</v>
      </c>
      <c r="F24" s="41">
        <v>355</v>
      </c>
      <c r="G24" s="8" t="s">
        <v>195</v>
      </c>
      <c r="H24" s="41">
        <v>404</v>
      </c>
      <c r="I24" s="41" t="s">
        <v>195</v>
      </c>
      <c r="L24" s="61" t="s">
        <v>94</v>
      </c>
      <c r="M24" s="22" t="s">
        <v>95</v>
      </c>
      <c r="N24" s="65">
        <f t="shared" si="0"/>
        <v>24.752475247524753</v>
      </c>
      <c r="O24" s="65">
        <f t="shared" si="1"/>
        <v>5.6338028169014089</v>
      </c>
      <c r="P24" s="65">
        <f t="shared" si="2"/>
        <v>-19.118672430623345</v>
      </c>
      <c r="Q24" s="66">
        <f t="shared" si="3"/>
        <v>-0.77239436619718316</v>
      </c>
    </row>
    <row r="25" spans="1:17" x14ac:dyDescent="0.25">
      <c r="A25" s="14" t="s">
        <v>25</v>
      </c>
      <c r="B25" s="22" t="s">
        <v>26</v>
      </c>
      <c r="C25">
        <v>2.6</v>
      </c>
      <c r="D25">
        <v>3.2</v>
      </c>
      <c r="F25" s="41">
        <v>1581</v>
      </c>
      <c r="G25" s="8" t="s">
        <v>196</v>
      </c>
      <c r="H25" s="41">
        <v>1083</v>
      </c>
      <c r="I25" s="41" t="s">
        <v>196</v>
      </c>
      <c r="L25" s="14" t="s">
        <v>25</v>
      </c>
      <c r="M25" s="22" t="s">
        <v>26</v>
      </c>
      <c r="N25" s="65">
        <f t="shared" si="0"/>
        <v>24.007386888273313</v>
      </c>
      <c r="O25" s="65">
        <f t="shared" si="1"/>
        <v>20.24035420619861</v>
      </c>
      <c r="P25" s="65">
        <f t="shared" si="2"/>
        <v>-3.7670326820747029</v>
      </c>
      <c r="Q25" s="66">
        <f t="shared" si="3"/>
        <v>-0.15691139979565014</v>
      </c>
    </row>
    <row r="26" spans="1:17" x14ac:dyDescent="0.25">
      <c r="A26" s="14" t="s">
        <v>71</v>
      </c>
      <c r="B26" s="40" t="s">
        <v>12</v>
      </c>
      <c r="C26">
        <v>0.2</v>
      </c>
      <c r="D26">
        <v>0.4</v>
      </c>
      <c r="F26" s="41">
        <v>451</v>
      </c>
      <c r="G26" s="8" t="s">
        <v>197</v>
      </c>
      <c r="H26" s="41">
        <v>472</v>
      </c>
      <c r="I26" s="41" t="s">
        <v>197</v>
      </c>
      <c r="L26" s="14" t="s">
        <v>71</v>
      </c>
      <c r="M26" s="40" t="s">
        <v>12</v>
      </c>
      <c r="N26" s="65">
        <f t="shared" si="0"/>
        <v>4.2372881355932206</v>
      </c>
      <c r="O26" s="65">
        <f t="shared" si="1"/>
        <v>8.8691796008869179</v>
      </c>
      <c r="P26" s="65">
        <f t="shared" si="2"/>
        <v>4.6318914652936973</v>
      </c>
      <c r="Q26" s="66">
        <f t="shared" si="3"/>
        <v>1.0931263858093125</v>
      </c>
    </row>
    <row r="27" spans="1:17" x14ac:dyDescent="0.25">
      <c r="A27" s="63" t="s">
        <v>123</v>
      </c>
      <c r="B27" s="22" t="s">
        <v>124</v>
      </c>
      <c r="C27">
        <v>0</v>
      </c>
      <c r="D27">
        <v>0.4</v>
      </c>
      <c r="F27" s="41">
        <v>407</v>
      </c>
      <c r="G27" s="8" t="s">
        <v>198</v>
      </c>
      <c r="H27" s="41">
        <v>528</v>
      </c>
      <c r="I27" s="41" t="s">
        <v>198</v>
      </c>
      <c r="L27" s="63" t="s">
        <v>123</v>
      </c>
      <c r="M27" s="22" t="s">
        <v>124</v>
      </c>
      <c r="N27" s="65">
        <f t="shared" si="0"/>
        <v>0</v>
      </c>
      <c r="O27" s="65">
        <f t="shared" si="1"/>
        <v>9.8280098280098276</v>
      </c>
      <c r="P27" s="65">
        <f t="shared" si="2"/>
        <v>9.8280098280098276</v>
      </c>
      <c r="Q27" s="66"/>
    </row>
    <row r="28" spans="1:17" x14ac:dyDescent="0.25">
      <c r="A28" s="24" t="s">
        <v>119</v>
      </c>
      <c r="B28" s="40" t="s">
        <v>63</v>
      </c>
      <c r="C28">
        <v>0.4</v>
      </c>
      <c r="D28">
        <v>0.2</v>
      </c>
      <c r="F28" s="41">
        <v>4426</v>
      </c>
      <c r="G28" s="8" t="s">
        <v>199</v>
      </c>
      <c r="H28" s="41">
        <v>5473</v>
      </c>
      <c r="I28" s="41" t="s">
        <v>199</v>
      </c>
      <c r="L28" s="24" t="s">
        <v>119</v>
      </c>
      <c r="M28" s="40" t="s">
        <v>63</v>
      </c>
      <c r="N28" s="65">
        <f t="shared" si="0"/>
        <v>0.73086058834277356</v>
      </c>
      <c r="O28" s="65">
        <f t="shared" si="1"/>
        <v>0.45187528242205149</v>
      </c>
      <c r="P28" s="65">
        <f t="shared" si="2"/>
        <v>-0.27898530592072207</v>
      </c>
      <c r="Q28" s="66">
        <f t="shared" si="3"/>
        <v>-0.38172164482602799</v>
      </c>
    </row>
    <row r="29" spans="1:17" x14ac:dyDescent="0.25">
      <c r="A29" s="14" t="s">
        <v>31</v>
      </c>
      <c r="B29" s="40" t="s">
        <v>12</v>
      </c>
      <c r="C29">
        <v>1.4</v>
      </c>
      <c r="D29">
        <v>0.8</v>
      </c>
      <c r="F29" s="41">
        <v>749</v>
      </c>
      <c r="G29" s="8" t="s">
        <v>200</v>
      </c>
      <c r="H29" s="41">
        <v>730</v>
      </c>
      <c r="I29" s="41" t="s">
        <v>200</v>
      </c>
      <c r="L29" s="14" t="s">
        <v>31</v>
      </c>
      <c r="M29" s="40" t="s">
        <v>12</v>
      </c>
      <c r="N29" s="65">
        <f t="shared" si="0"/>
        <v>19.17808219178082</v>
      </c>
      <c r="O29" s="65">
        <f t="shared" si="1"/>
        <v>10.68090787716956</v>
      </c>
      <c r="P29" s="65">
        <f t="shared" si="2"/>
        <v>-8.4971743146112608</v>
      </c>
      <c r="Q29" s="66">
        <f t="shared" si="3"/>
        <v>-0.44306694640473004</v>
      </c>
    </row>
    <row r="30" spans="1:17" x14ac:dyDescent="0.25">
      <c r="A30" s="23" t="s">
        <v>38</v>
      </c>
      <c r="B30" s="22" t="s">
        <v>8</v>
      </c>
      <c r="C30">
        <v>2.2000000000000002</v>
      </c>
      <c r="D30">
        <v>2.2000000000000002</v>
      </c>
      <c r="F30" s="41">
        <v>746</v>
      </c>
      <c r="G30" s="8" t="s">
        <v>201</v>
      </c>
      <c r="H30" s="41">
        <v>2111</v>
      </c>
      <c r="I30" s="41" t="s">
        <v>201</v>
      </c>
      <c r="L30" s="23" t="s">
        <v>38</v>
      </c>
      <c r="M30" s="22" t="s">
        <v>8</v>
      </c>
      <c r="N30" s="65">
        <f t="shared" si="0"/>
        <v>10.421601136901943</v>
      </c>
      <c r="O30" s="65">
        <f t="shared" si="1"/>
        <v>29.490616621983918</v>
      </c>
      <c r="P30" s="65">
        <f t="shared" si="2"/>
        <v>19.069015485081977</v>
      </c>
      <c r="Q30" s="66">
        <f t="shared" si="3"/>
        <v>1.8297587131367294</v>
      </c>
    </row>
    <row r="31" spans="1:17" x14ac:dyDescent="0.25">
      <c r="A31" s="14" t="s">
        <v>98</v>
      </c>
      <c r="B31" s="22" t="s">
        <v>99</v>
      </c>
      <c r="C31">
        <v>0.6</v>
      </c>
      <c r="D31">
        <v>0.8</v>
      </c>
      <c r="F31" s="41">
        <v>3071</v>
      </c>
      <c r="G31" s="8" t="s">
        <v>202</v>
      </c>
      <c r="H31" s="41">
        <v>3508</v>
      </c>
      <c r="I31" s="41" t="s">
        <v>202</v>
      </c>
      <c r="L31" s="14" t="s">
        <v>98</v>
      </c>
      <c r="M31" s="22" t="s">
        <v>99</v>
      </c>
      <c r="N31" s="65">
        <f t="shared" si="0"/>
        <v>1.710376282782212</v>
      </c>
      <c r="O31" s="65">
        <f t="shared" si="1"/>
        <v>2.6050146532074243</v>
      </c>
      <c r="P31" s="65">
        <f t="shared" si="2"/>
        <v>0.89463837042521233</v>
      </c>
      <c r="Q31" s="66">
        <f t="shared" si="3"/>
        <v>0.52306523390860749</v>
      </c>
    </row>
    <row r="32" spans="1:17" x14ac:dyDescent="0.25">
      <c r="A32" s="14" t="s">
        <v>11</v>
      </c>
      <c r="B32" s="40" t="s">
        <v>12</v>
      </c>
      <c r="C32">
        <v>5</v>
      </c>
      <c r="D32">
        <v>9.4</v>
      </c>
      <c r="F32" s="41">
        <v>4733</v>
      </c>
      <c r="G32" s="8" t="s">
        <v>203</v>
      </c>
      <c r="H32" s="41">
        <v>5418</v>
      </c>
      <c r="I32" s="41" t="s">
        <v>203</v>
      </c>
      <c r="L32" s="14" t="s">
        <v>11</v>
      </c>
      <c r="M32" s="40" t="s">
        <v>12</v>
      </c>
      <c r="N32" s="65">
        <f t="shared" si="0"/>
        <v>9.2284976005906234</v>
      </c>
      <c r="O32" s="65">
        <f t="shared" si="1"/>
        <v>19.860553560109867</v>
      </c>
      <c r="P32" s="65">
        <f t="shared" si="2"/>
        <v>10.632055959519244</v>
      </c>
      <c r="Q32" s="66">
        <f t="shared" si="3"/>
        <v>1.1520895837735052</v>
      </c>
    </row>
    <row r="33" spans="1:17" x14ac:dyDescent="0.25">
      <c r="A33" s="14" t="s">
        <v>27</v>
      </c>
      <c r="B33" s="22" t="s">
        <v>28</v>
      </c>
      <c r="C33">
        <v>1.6</v>
      </c>
      <c r="D33">
        <v>4</v>
      </c>
      <c r="F33" s="41">
        <v>1648</v>
      </c>
      <c r="G33" s="8" t="s">
        <v>204</v>
      </c>
      <c r="H33" s="41">
        <v>1921</v>
      </c>
      <c r="I33" s="41" t="s">
        <v>204</v>
      </c>
      <c r="L33" s="14" t="s">
        <v>27</v>
      </c>
      <c r="M33" s="22" t="s">
        <v>28</v>
      </c>
      <c r="N33" s="65">
        <f t="shared" si="0"/>
        <v>8.328995314940137</v>
      </c>
      <c r="O33" s="65">
        <f t="shared" si="1"/>
        <v>24.271844660194173</v>
      </c>
      <c r="P33" s="65">
        <f t="shared" si="2"/>
        <v>15.942849345254036</v>
      </c>
      <c r="Q33" s="66">
        <f t="shared" si="3"/>
        <v>1.9141383495145623</v>
      </c>
    </row>
    <row r="34" spans="1:17" x14ac:dyDescent="0.25">
      <c r="A34" s="60" t="s">
        <v>64</v>
      </c>
      <c r="B34" s="22" t="s">
        <v>65</v>
      </c>
      <c r="C34">
        <v>1</v>
      </c>
      <c r="D34">
        <v>0.8</v>
      </c>
      <c r="F34" s="41">
        <v>83</v>
      </c>
      <c r="G34" s="8" t="s">
        <v>205</v>
      </c>
      <c r="H34" s="41">
        <v>44</v>
      </c>
      <c r="I34" s="41" t="s">
        <v>205</v>
      </c>
      <c r="L34" s="60" t="s">
        <v>64</v>
      </c>
      <c r="M34" s="22" t="s">
        <v>65</v>
      </c>
      <c r="N34" s="65">
        <f>(C34/H34)*10000</f>
        <v>227.27272727272728</v>
      </c>
      <c r="O34" s="65">
        <f t="shared" si="1"/>
        <v>96.385542168674704</v>
      </c>
      <c r="P34" s="65">
        <f t="shared" si="2"/>
        <v>-130.88718510405258</v>
      </c>
      <c r="Q34" s="66">
        <f t="shared" si="3"/>
        <v>-0.57590361445783134</v>
      </c>
    </row>
    <row r="35" spans="1:17" x14ac:dyDescent="0.25">
      <c r="A35" s="14" t="s">
        <v>23</v>
      </c>
      <c r="B35" s="22" t="s">
        <v>24</v>
      </c>
      <c r="C35">
        <v>4.8</v>
      </c>
      <c r="D35">
        <v>7.6</v>
      </c>
      <c r="F35" s="41">
        <v>1985</v>
      </c>
      <c r="G35" s="8" t="s">
        <v>206</v>
      </c>
      <c r="H35" s="41">
        <v>1958</v>
      </c>
      <c r="I35" s="41" t="s">
        <v>206</v>
      </c>
      <c r="L35" s="14" t="s">
        <v>23</v>
      </c>
      <c r="M35" s="22" t="s">
        <v>24</v>
      </c>
      <c r="N35" s="65">
        <f t="shared" si="0"/>
        <v>24.514811031664962</v>
      </c>
      <c r="O35" s="65">
        <f t="shared" si="1"/>
        <v>38.287153652392945</v>
      </c>
      <c r="P35" s="65">
        <f t="shared" si="2"/>
        <v>13.772342620727983</v>
      </c>
      <c r="Q35" s="66">
        <f t="shared" si="3"/>
        <v>0.56179680940386234</v>
      </c>
    </row>
    <row r="36" spans="1:17" x14ac:dyDescent="0.25">
      <c r="A36" s="22" t="s">
        <v>58</v>
      </c>
      <c r="B36" s="20" t="s">
        <v>59</v>
      </c>
      <c r="C36">
        <v>0.8</v>
      </c>
      <c r="D36">
        <v>1.2</v>
      </c>
      <c r="F36" s="41">
        <v>402</v>
      </c>
      <c r="G36" s="8" t="s">
        <v>207</v>
      </c>
      <c r="H36" s="41">
        <v>763</v>
      </c>
      <c r="I36" s="41" t="s">
        <v>207</v>
      </c>
      <c r="L36" s="22" t="s">
        <v>58</v>
      </c>
      <c r="M36" s="20" t="s">
        <v>59</v>
      </c>
      <c r="N36" s="65">
        <f t="shared" si="0"/>
        <v>10.484927916120576</v>
      </c>
      <c r="O36" s="65">
        <f t="shared" si="1"/>
        <v>29.850746268656717</v>
      </c>
      <c r="P36" s="65">
        <f t="shared" si="2"/>
        <v>19.365818352536142</v>
      </c>
      <c r="Q36" s="66">
        <f t="shared" si="3"/>
        <v>1.8470149253731347</v>
      </c>
    </row>
    <row r="37" spans="1:17" x14ac:dyDescent="0.25">
      <c r="A37" s="14" t="s">
        <v>69</v>
      </c>
      <c r="B37" s="22" t="s">
        <v>70</v>
      </c>
      <c r="C37">
        <v>0.8</v>
      </c>
      <c r="D37">
        <v>1.4</v>
      </c>
      <c r="F37" s="41">
        <v>612</v>
      </c>
      <c r="G37" s="8" t="s">
        <v>208</v>
      </c>
      <c r="H37" s="41">
        <v>1070</v>
      </c>
      <c r="I37" s="41" t="s">
        <v>208</v>
      </c>
      <c r="L37" s="14" t="s">
        <v>69</v>
      </c>
      <c r="M37" s="22" t="s">
        <v>70</v>
      </c>
      <c r="N37" s="65">
        <f t="shared" si="0"/>
        <v>7.4766355140186924</v>
      </c>
      <c r="O37" s="65">
        <f t="shared" si="1"/>
        <v>22.875816993464049</v>
      </c>
      <c r="P37" s="65">
        <f t="shared" si="2"/>
        <v>15.399181479445357</v>
      </c>
      <c r="Q37" s="66">
        <f t="shared" si="3"/>
        <v>2.0596405228758163</v>
      </c>
    </row>
    <row r="38" spans="1:17" x14ac:dyDescent="0.25">
      <c r="A38" s="60" t="s">
        <v>48</v>
      </c>
      <c r="B38" s="40" t="s">
        <v>49</v>
      </c>
      <c r="C38">
        <v>1</v>
      </c>
      <c r="D38">
        <v>0.6</v>
      </c>
      <c r="F38" s="41">
        <v>166</v>
      </c>
      <c r="G38" s="8" t="s">
        <v>209</v>
      </c>
      <c r="H38" s="41">
        <v>119</v>
      </c>
      <c r="I38" s="41" t="s">
        <v>209</v>
      </c>
      <c r="L38" s="60" t="s">
        <v>48</v>
      </c>
      <c r="M38" s="40" t="s">
        <v>49</v>
      </c>
      <c r="N38" s="65">
        <f t="shared" si="0"/>
        <v>84.033613445378151</v>
      </c>
      <c r="O38" s="65">
        <f t="shared" si="1"/>
        <v>36.144578313253007</v>
      </c>
      <c r="P38" s="65">
        <f t="shared" si="2"/>
        <v>-47.889035132125144</v>
      </c>
      <c r="Q38" s="66">
        <f t="shared" si="3"/>
        <v>-0.5698795180722892</v>
      </c>
    </row>
    <row r="39" spans="1:17" x14ac:dyDescent="0.25">
      <c r="A39" s="24" t="s">
        <v>50</v>
      </c>
      <c r="B39" s="40" t="s">
        <v>8</v>
      </c>
      <c r="C39">
        <v>1.4</v>
      </c>
      <c r="D39">
        <v>1.6</v>
      </c>
      <c r="F39" s="41">
        <v>1616</v>
      </c>
      <c r="G39" s="8" t="s">
        <v>210</v>
      </c>
      <c r="H39" s="41">
        <v>2199</v>
      </c>
      <c r="I39" s="41" t="s">
        <v>210</v>
      </c>
      <c r="L39" s="24" t="s">
        <v>50</v>
      </c>
      <c r="M39" s="40" t="s">
        <v>8</v>
      </c>
      <c r="N39" s="65">
        <f t="shared" si="0"/>
        <v>6.3665302410186442</v>
      </c>
      <c r="O39" s="65">
        <f t="shared" si="1"/>
        <v>9.9009900990099009</v>
      </c>
      <c r="P39" s="65">
        <f t="shared" si="2"/>
        <v>3.5344598579912567</v>
      </c>
      <c r="Q39" s="66">
        <f t="shared" si="3"/>
        <v>0.55516265912305529</v>
      </c>
    </row>
    <row r="40" spans="1:17" x14ac:dyDescent="0.25">
      <c r="A40" s="14" t="s">
        <v>7</v>
      </c>
      <c r="B40" s="40" t="s">
        <v>8</v>
      </c>
      <c r="C40">
        <v>10.199999999999999</v>
      </c>
      <c r="D40">
        <v>17</v>
      </c>
      <c r="F40" s="41">
        <v>15852</v>
      </c>
      <c r="G40" s="8" t="s">
        <v>211</v>
      </c>
      <c r="H40" s="41">
        <v>21153</v>
      </c>
      <c r="I40" s="41" t="s">
        <v>211</v>
      </c>
      <c r="L40" s="14" t="s">
        <v>7</v>
      </c>
      <c r="M40" s="40" t="s">
        <v>8</v>
      </c>
      <c r="N40" s="65">
        <f t="shared" si="0"/>
        <v>4.822011062260672</v>
      </c>
      <c r="O40" s="65">
        <f t="shared" si="1"/>
        <v>10.724198839263185</v>
      </c>
      <c r="P40" s="65">
        <f t="shared" si="2"/>
        <v>5.9021877770025126</v>
      </c>
      <c r="Q40" s="66">
        <f t="shared" si="3"/>
        <v>1.224009588695433</v>
      </c>
    </row>
    <row r="41" spans="1:17" x14ac:dyDescent="0.25">
      <c r="A41" s="14" t="s">
        <v>34</v>
      </c>
      <c r="B41" s="22" t="s">
        <v>35</v>
      </c>
      <c r="C41">
        <v>1</v>
      </c>
      <c r="D41">
        <v>2.6</v>
      </c>
      <c r="F41" s="41">
        <v>1003</v>
      </c>
      <c r="G41" s="8" t="s">
        <v>212</v>
      </c>
      <c r="H41" s="41">
        <v>1071</v>
      </c>
      <c r="I41" s="41" t="s">
        <v>212</v>
      </c>
      <c r="L41" s="14" t="s">
        <v>34</v>
      </c>
      <c r="M41" s="22" t="s">
        <v>35</v>
      </c>
      <c r="N41" s="65">
        <f t="shared" si="0"/>
        <v>9.3370681605975729</v>
      </c>
      <c r="O41" s="65">
        <f t="shared" si="1"/>
        <v>25.922233300099702</v>
      </c>
      <c r="P41" s="65">
        <f t="shared" si="2"/>
        <v>16.585165139502131</v>
      </c>
      <c r="Q41" s="66">
        <f t="shared" si="3"/>
        <v>1.7762711864406782</v>
      </c>
    </row>
    <row r="42" spans="1:17" x14ac:dyDescent="0.25">
      <c r="A42" s="19" t="s">
        <v>115</v>
      </c>
      <c r="B42" s="22" t="s">
        <v>67</v>
      </c>
      <c r="C42">
        <v>1</v>
      </c>
      <c r="D42">
        <v>0</v>
      </c>
      <c r="F42" s="41">
        <v>6018</v>
      </c>
      <c r="G42" s="8" t="s">
        <v>213</v>
      </c>
      <c r="H42" s="41">
        <v>7136</v>
      </c>
      <c r="I42" s="41" t="s">
        <v>213</v>
      </c>
      <c r="L42" s="19" t="s">
        <v>115</v>
      </c>
      <c r="M42" s="22" t="s">
        <v>67</v>
      </c>
      <c r="N42" s="65">
        <f t="shared" si="0"/>
        <v>1.4013452914798206</v>
      </c>
      <c r="O42" s="65">
        <f t="shared" si="1"/>
        <v>0</v>
      </c>
      <c r="P42" s="65">
        <f t="shared" si="2"/>
        <v>-1.4013452914798206</v>
      </c>
      <c r="Q42" s="66">
        <f t="shared" si="3"/>
        <v>-1</v>
      </c>
    </row>
    <row r="43" spans="1:17" x14ac:dyDescent="0.25">
      <c r="A43" s="63" t="s">
        <v>125</v>
      </c>
      <c r="B43" s="22" t="s">
        <v>126</v>
      </c>
      <c r="C43">
        <v>1</v>
      </c>
      <c r="D43">
        <v>0.2</v>
      </c>
      <c r="F43" s="41">
        <v>179</v>
      </c>
      <c r="G43" s="8" t="s">
        <v>214</v>
      </c>
      <c r="H43" s="41">
        <v>121</v>
      </c>
      <c r="I43" s="41" t="s">
        <v>214</v>
      </c>
      <c r="L43" s="63" t="s">
        <v>125</v>
      </c>
      <c r="M43" s="22" t="s">
        <v>126</v>
      </c>
      <c r="N43" s="65">
        <f t="shared" si="0"/>
        <v>82.644628099173559</v>
      </c>
      <c r="O43" s="65">
        <f t="shared" si="1"/>
        <v>11.173184357541901</v>
      </c>
      <c r="P43" s="65">
        <f t="shared" si="2"/>
        <v>-71.47144374163166</v>
      </c>
      <c r="Q43" s="66">
        <f t="shared" si="3"/>
        <v>-0.86480446927374299</v>
      </c>
    </row>
    <row r="44" spans="1:17" x14ac:dyDescent="0.25">
      <c r="A44" s="14" t="s">
        <v>16</v>
      </c>
      <c r="B44" s="22" t="s">
        <v>17</v>
      </c>
      <c r="C44">
        <v>1</v>
      </c>
      <c r="D44">
        <v>2</v>
      </c>
      <c r="F44" s="41">
        <v>652</v>
      </c>
      <c r="G44" s="8" t="s">
        <v>215</v>
      </c>
      <c r="H44" s="41">
        <v>793</v>
      </c>
      <c r="I44" s="41" t="s">
        <v>215</v>
      </c>
      <c r="L44" s="14" t="s">
        <v>16</v>
      </c>
      <c r="M44" s="22" t="s">
        <v>17</v>
      </c>
      <c r="N44" s="65">
        <f t="shared" si="0"/>
        <v>12.610340479192939</v>
      </c>
      <c r="O44" s="65">
        <f t="shared" si="1"/>
        <v>30.674846625766872</v>
      </c>
      <c r="P44" s="65">
        <f t="shared" si="2"/>
        <v>18.064506146573933</v>
      </c>
      <c r="Q44" s="66">
        <f t="shared" si="3"/>
        <v>1.4325153374233128</v>
      </c>
    </row>
    <row r="45" spans="1:17" x14ac:dyDescent="0.25">
      <c r="A45" s="23" t="s">
        <v>55</v>
      </c>
      <c r="B45" s="22" t="s">
        <v>14</v>
      </c>
      <c r="C45">
        <v>2</v>
      </c>
      <c r="D45">
        <v>2.2000000000000002</v>
      </c>
      <c r="F45" s="41">
        <v>1588</v>
      </c>
      <c r="G45" s="8" t="s">
        <v>216</v>
      </c>
      <c r="H45" s="41">
        <v>1848</v>
      </c>
      <c r="I45" s="41" t="s">
        <v>216</v>
      </c>
      <c r="L45" s="23" t="s">
        <v>55</v>
      </c>
      <c r="M45" s="22" t="s">
        <v>14</v>
      </c>
      <c r="N45" s="65">
        <f t="shared" si="0"/>
        <v>10.822510822510823</v>
      </c>
      <c r="O45" s="65">
        <f t="shared" si="1"/>
        <v>13.85390428211587</v>
      </c>
      <c r="P45" s="65">
        <f t="shared" si="2"/>
        <v>3.0313934596050469</v>
      </c>
      <c r="Q45" s="66">
        <f t="shared" si="3"/>
        <v>0.28010075566750631</v>
      </c>
    </row>
    <row r="46" spans="1:17" x14ac:dyDescent="0.25">
      <c r="A46" s="14" t="s">
        <v>47</v>
      </c>
      <c r="B46" s="20" t="s">
        <v>24</v>
      </c>
      <c r="C46">
        <v>2</v>
      </c>
      <c r="D46">
        <v>3.4</v>
      </c>
      <c r="F46" s="41">
        <v>1674</v>
      </c>
      <c r="G46" s="8" t="s">
        <v>217</v>
      </c>
      <c r="H46" s="41">
        <v>1961</v>
      </c>
      <c r="I46" s="41" t="s">
        <v>217</v>
      </c>
      <c r="L46" s="14" t="s">
        <v>47</v>
      </c>
      <c r="M46" s="20" t="s">
        <v>24</v>
      </c>
      <c r="N46" s="65">
        <f t="shared" si="0"/>
        <v>10.198878123406425</v>
      </c>
      <c r="O46" s="65">
        <f t="shared" si="1"/>
        <v>20.31063321385902</v>
      </c>
      <c r="P46" s="65">
        <f t="shared" si="2"/>
        <v>10.111755090452595</v>
      </c>
      <c r="Q46" s="66">
        <f t="shared" si="3"/>
        <v>0.99145758661887695</v>
      </c>
    </row>
    <row r="47" spans="1:17" x14ac:dyDescent="0.25">
      <c r="A47" s="14" t="s">
        <v>66</v>
      </c>
      <c r="B47" s="22" t="s">
        <v>67</v>
      </c>
      <c r="C47">
        <v>0.8</v>
      </c>
      <c r="D47">
        <v>1.4</v>
      </c>
      <c r="F47" s="41">
        <v>1822</v>
      </c>
      <c r="G47" s="8" t="s">
        <v>218</v>
      </c>
      <c r="H47" s="41">
        <v>2429</v>
      </c>
      <c r="I47" s="41" t="s">
        <v>218</v>
      </c>
      <c r="L47" s="14" t="s">
        <v>66</v>
      </c>
      <c r="M47" s="22" t="s">
        <v>67</v>
      </c>
      <c r="N47" s="65">
        <f t="shared" si="0"/>
        <v>3.2935364347468092</v>
      </c>
      <c r="O47" s="65">
        <f t="shared" si="1"/>
        <v>7.6838638858397363</v>
      </c>
      <c r="P47" s="65">
        <f t="shared" si="2"/>
        <v>4.3903274510929275</v>
      </c>
      <c r="Q47" s="66">
        <f t="shared" si="3"/>
        <v>1.3330131723380902</v>
      </c>
    </row>
    <row r="48" spans="1:17" x14ac:dyDescent="0.25">
      <c r="A48" s="23" t="s">
        <v>102</v>
      </c>
      <c r="B48" s="22" t="s">
        <v>103</v>
      </c>
      <c r="C48">
        <v>1.4</v>
      </c>
      <c r="D48">
        <v>1.4</v>
      </c>
      <c r="F48" s="41">
        <v>7832</v>
      </c>
      <c r="G48" s="8" t="s">
        <v>219</v>
      </c>
      <c r="H48" s="41">
        <v>9379</v>
      </c>
      <c r="I48" s="41" t="s">
        <v>219</v>
      </c>
      <c r="L48" s="23" t="s">
        <v>102</v>
      </c>
      <c r="M48" s="22" t="s">
        <v>103</v>
      </c>
      <c r="N48" s="65">
        <f t="shared" si="0"/>
        <v>1.4926964495148738</v>
      </c>
      <c r="O48" s="65">
        <f t="shared" si="1"/>
        <v>1.7875383043922368</v>
      </c>
      <c r="P48" s="65">
        <f t="shared" si="2"/>
        <v>0.29484185487736303</v>
      </c>
      <c r="Q48" s="66">
        <f t="shared" si="3"/>
        <v>0.19752298263534196</v>
      </c>
    </row>
    <row r="49" spans="1:17" x14ac:dyDescent="0.25">
      <c r="A49" s="14" t="s">
        <v>113</v>
      </c>
      <c r="B49" s="20" t="s">
        <v>114</v>
      </c>
      <c r="C49">
        <v>0</v>
      </c>
      <c r="D49">
        <v>0</v>
      </c>
      <c r="F49" s="41">
        <v>2232</v>
      </c>
      <c r="G49" s="8" t="s">
        <v>220</v>
      </c>
      <c r="H49" s="41">
        <v>2385</v>
      </c>
      <c r="I49" s="41" t="s">
        <v>220</v>
      </c>
      <c r="L49" s="14" t="s">
        <v>113</v>
      </c>
      <c r="M49" s="20" t="s">
        <v>114</v>
      </c>
      <c r="N49" s="65">
        <f t="shared" si="0"/>
        <v>0</v>
      </c>
      <c r="O49" s="65">
        <f t="shared" si="1"/>
        <v>0</v>
      </c>
      <c r="P49" s="65">
        <f t="shared" si="2"/>
        <v>0</v>
      </c>
      <c r="Q49" s="66"/>
    </row>
    <row r="50" spans="1:17" x14ac:dyDescent="0.25">
      <c r="A50" s="60" t="s">
        <v>85</v>
      </c>
      <c r="B50" s="40" t="s">
        <v>86</v>
      </c>
      <c r="C50">
        <v>1</v>
      </c>
      <c r="D50">
        <v>0.2</v>
      </c>
      <c r="F50" s="41">
        <v>72</v>
      </c>
      <c r="G50" s="8" t="s">
        <v>221</v>
      </c>
      <c r="H50" s="41">
        <v>88</v>
      </c>
      <c r="I50" s="41" t="s">
        <v>221</v>
      </c>
      <c r="L50" s="60" t="s">
        <v>85</v>
      </c>
      <c r="M50" s="40" t="s">
        <v>86</v>
      </c>
      <c r="N50" s="65">
        <f t="shared" si="0"/>
        <v>113.63636363636364</v>
      </c>
      <c r="O50" s="65">
        <f t="shared" si="1"/>
        <v>27.777777777777779</v>
      </c>
      <c r="P50" s="65">
        <f t="shared" si="2"/>
        <v>-85.858585858585855</v>
      </c>
      <c r="Q50" s="66">
        <f t="shared" si="3"/>
        <v>-0.75555555555555554</v>
      </c>
    </row>
    <row r="51" spans="1:17" x14ac:dyDescent="0.25">
      <c r="A51" s="14" t="s">
        <v>30</v>
      </c>
      <c r="B51" s="22" t="s">
        <v>17</v>
      </c>
      <c r="C51">
        <v>0.2</v>
      </c>
      <c r="D51">
        <v>0.2</v>
      </c>
      <c r="F51" s="41">
        <v>816</v>
      </c>
      <c r="G51" s="8" t="s">
        <v>222</v>
      </c>
      <c r="H51" s="41">
        <v>816</v>
      </c>
      <c r="I51" s="41" t="s">
        <v>222</v>
      </c>
      <c r="L51" s="14" t="s">
        <v>30</v>
      </c>
      <c r="M51" s="22" t="s">
        <v>17</v>
      </c>
      <c r="N51" s="65">
        <f t="shared" si="0"/>
        <v>2.4509803921568629</v>
      </c>
      <c r="O51" s="65">
        <f t="shared" si="1"/>
        <v>2.4509803921568629</v>
      </c>
      <c r="P51" s="65">
        <f t="shared" si="2"/>
        <v>0</v>
      </c>
      <c r="Q51" s="66">
        <f t="shared" si="3"/>
        <v>0</v>
      </c>
    </row>
    <row r="52" spans="1:17" x14ac:dyDescent="0.25">
      <c r="A52" s="14" t="s">
        <v>77</v>
      </c>
      <c r="B52" s="22" t="s">
        <v>78</v>
      </c>
      <c r="C52">
        <v>2.6</v>
      </c>
      <c r="D52">
        <v>3.4</v>
      </c>
      <c r="F52" s="41">
        <v>4928</v>
      </c>
      <c r="G52" s="8" t="s">
        <v>223</v>
      </c>
      <c r="H52" s="41">
        <v>5000</v>
      </c>
      <c r="I52" s="41" t="s">
        <v>223</v>
      </c>
      <c r="L52" s="14" t="s">
        <v>77</v>
      </c>
      <c r="M52" s="22" t="s">
        <v>78</v>
      </c>
      <c r="N52" s="65">
        <f t="shared" si="0"/>
        <v>5.2000000000000011</v>
      </c>
      <c r="O52" s="65">
        <f t="shared" si="1"/>
        <v>6.8993506493506498</v>
      </c>
      <c r="P52" s="65">
        <f t="shared" si="2"/>
        <v>1.6993506493506487</v>
      </c>
      <c r="Q52" s="66">
        <f t="shared" si="3"/>
        <v>0.32679820179820163</v>
      </c>
    </row>
    <row r="53" spans="1:17" x14ac:dyDescent="0.25">
      <c r="A53" s="14" t="s">
        <v>9</v>
      </c>
      <c r="B53" s="22" t="s">
        <v>10</v>
      </c>
      <c r="C53">
        <v>16.2</v>
      </c>
      <c r="D53">
        <v>18.2</v>
      </c>
      <c r="F53" s="41">
        <v>51648</v>
      </c>
      <c r="G53" s="8" t="s">
        <v>224</v>
      </c>
      <c r="H53" s="41">
        <v>39855</v>
      </c>
      <c r="I53" s="41" t="s">
        <v>224</v>
      </c>
      <c r="L53" s="14" t="s">
        <v>9</v>
      </c>
      <c r="M53" s="22" t="s">
        <v>10</v>
      </c>
      <c r="N53" s="65">
        <f t="shared" si="0"/>
        <v>4.0647346631539332</v>
      </c>
      <c r="O53" s="65">
        <f t="shared" si="1"/>
        <v>3.5238537794299876</v>
      </c>
      <c r="P53" s="65">
        <f t="shared" si="2"/>
        <v>-0.5408808837239456</v>
      </c>
      <c r="Q53" s="66">
        <f t="shared" si="3"/>
        <v>-0.13306671370875217</v>
      </c>
    </row>
    <row r="54" spans="1:17" x14ac:dyDescent="0.25">
      <c r="A54" s="63" t="s">
        <v>89</v>
      </c>
      <c r="B54" s="22" t="s">
        <v>90</v>
      </c>
      <c r="C54" s="65">
        <v>1.3333333333333333</v>
      </c>
      <c r="D54" s="65">
        <v>1.2</v>
      </c>
      <c r="F54" s="41">
        <v>99</v>
      </c>
      <c r="G54" s="8" t="s">
        <v>225</v>
      </c>
      <c r="H54" s="41">
        <v>380</v>
      </c>
      <c r="I54" s="41" t="s">
        <v>225</v>
      </c>
      <c r="L54" s="63" t="s">
        <v>89</v>
      </c>
      <c r="M54" s="22" t="s">
        <v>90</v>
      </c>
      <c r="N54" s="65">
        <f t="shared" si="0"/>
        <v>35.087719298245609</v>
      </c>
      <c r="O54" s="65">
        <f t="shared" si="1"/>
        <v>121.21212121212122</v>
      </c>
      <c r="P54" s="65">
        <f t="shared" si="2"/>
        <v>86.124401913875602</v>
      </c>
      <c r="Q54" s="66">
        <f t="shared" si="3"/>
        <v>2.454545454545455</v>
      </c>
    </row>
    <row r="55" spans="1:17" x14ac:dyDescent="0.25">
      <c r="A55" s="14" t="s">
        <v>61</v>
      </c>
      <c r="B55" s="22" t="s">
        <v>8</v>
      </c>
      <c r="C55">
        <v>1.8</v>
      </c>
      <c r="D55">
        <v>0.8</v>
      </c>
      <c r="F55" s="41">
        <v>5135</v>
      </c>
      <c r="G55" s="8" t="s">
        <v>226</v>
      </c>
      <c r="H55" s="41">
        <v>6024</v>
      </c>
      <c r="I55" s="41" t="s">
        <v>226</v>
      </c>
      <c r="L55" s="14" t="s">
        <v>61</v>
      </c>
      <c r="M55" s="22" t="s">
        <v>8</v>
      </c>
      <c r="N55" s="65">
        <f t="shared" si="0"/>
        <v>2.9880478087649402</v>
      </c>
      <c r="O55" s="65">
        <f t="shared" si="1"/>
        <v>1.5579357351509251</v>
      </c>
      <c r="P55" s="65">
        <f t="shared" si="2"/>
        <v>-1.4301120736140152</v>
      </c>
      <c r="Q55" s="66">
        <f t="shared" si="3"/>
        <v>-0.47861084063615705</v>
      </c>
    </row>
    <row r="56" spans="1:17" x14ac:dyDescent="0.25">
      <c r="A56" s="14" t="s">
        <v>41</v>
      </c>
      <c r="B56" s="22" t="s">
        <v>42</v>
      </c>
      <c r="C56">
        <v>1.6</v>
      </c>
      <c r="D56">
        <v>2</v>
      </c>
      <c r="F56" s="41">
        <v>606</v>
      </c>
      <c r="G56" s="8" t="s">
        <v>227</v>
      </c>
      <c r="H56" s="41">
        <v>509</v>
      </c>
      <c r="I56" s="41" t="s">
        <v>227</v>
      </c>
      <c r="L56" s="14" t="s">
        <v>41</v>
      </c>
      <c r="M56" s="22" t="s">
        <v>42</v>
      </c>
      <c r="N56" s="65">
        <f t="shared" si="0"/>
        <v>31.434184675834974</v>
      </c>
      <c r="O56" s="65">
        <f t="shared" si="1"/>
        <v>33.003300330033007</v>
      </c>
      <c r="P56" s="65">
        <f t="shared" si="2"/>
        <v>1.5691156541980327</v>
      </c>
      <c r="Q56" s="66">
        <f t="shared" si="3"/>
        <v>4.9917491749174911E-2</v>
      </c>
    </row>
    <row r="57" spans="1:17" x14ac:dyDescent="0.25">
      <c r="A57" s="23" t="s">
        <v>87</v>
      </c>
      <c r="B57" s="22" t="s">
        <v>88</v>
      </c>
      <c r="C57">
        <v>0.2</v>
      </c>
      <c r="D57">
        <v>0</v>
      </c>
      <c r="F57" s="41">
        <v>681</v>
      </c>
      <c r="G57" s="8" t="s">
        <v>228</v>
      </c>
      <c r="H57" s="41">
        <v>570</v>
      </c>
      <c r="I57" s="41" t="s">
        <v>228</v>
      </c>
      <c r="L57" s="23" t="s">
        <v>87</v>
      </c>
      <c r="M57" s="22" t="s">
        <v>88</v>
      </c>
      <c r="N57" s="65">
        <f t="shared" si="0"/>
        <v>3.5087719298245617</v>
      </c>
      <c r="O57" s="65">
        <f t="shared" si="1"/>
        <v>0</v>
      </c>
      <c r="P57" s="65">
        <f t="shared" si="2"/>
        <v>-3.5087719298245617</v>
      </c>
      <c r="Q57" s="66">
        <f t="shared" si="3"/>
        <v>-1</v>
      </c>
    </row>
    <row r="58" spans="1:17" x14ac:dyDescent="0.25">
      <c r="A58" s="14" t="s">
        <v>21</v>
      </c>
      <c r="B58" s="20" t="s">
        <v>22</v>
      </c>
      <c r="C58">
        <v>3.4</v>
      </c>
      <c r="D58">
        <v>3.2</v>
      </c>
      <c r="F58" s="41">
        <v>14389</v>
      </c>
      <c r="G58" s="8" t="s">
        <v>229</v>
      </c>
      <c r="H58" s="41">
        <v>12888</v>
      </c>
      <c r="I58" s="41" t="s">
        <v>229</v>
      </c>
      <c r="L58" s="14" t="s">
        <v>21</v>
      </c>
      <c r="M58" s="20" t="s">
        <v>22</v>
      </c>
      <c r="N58" s="65">
        <f t="shared" si="0"/>
        <v>2.638112973308504</v>
      </c>
      <c r="O58" s="65">
        <f t="shared" si="1"/>
        <v>2.223921050802697</v>
      </c>
      <c r="P58" s="65">
        <f t="shared" si="2"/>
        <v>-0.41419192250580705</v>
      </c>
      <c r="Q58" s="66">
        <f t="shared" si="3"/>
        <v>-0.15700310286043651</v>
      </c>
    </row>
    <row r="59" spans="1:17" x14ac:dyDescent="0.25">
      <c r="A59" s="19" t="s">
        <v>13</v>
      </c>
      <c r="B59" s="22" t="s">
        <v>14</v>
      </c>
      <c r="C59">
        <v>8.8000000000000007</v>
      </c>
      <c r="D59">
        <v>7.2</v>
      </c>
      <c r="F59" s="41">
        <v>4643</v>
      </c>
      <c r="G59" s="8" t="s">
        <v>230</v>
      </c>
      <c r="H59" s="41">
        <v>4836</v>
      </c>
      <c r="I59" s="41" t="s">
        <v>230</v>
      </c>
      <c r="L59" s="19" t="s">
        <v>13</v>
      </c>
      <c r="M59" s="22" t="s">
        <v>14</v>
      </c>
      <c r="N59" s="65">
        <f t="shared" si="0"/>
        <v>18.196856906534329</v>
      </c>
      <c r="O59" s="65">
        <f t="shared" si="1"/>
        <v>15.507215162610382</v>
      </c>
      <c r="P59" s="65">
        <f t="shared" si="2"/>
        <v>-2.6896417439239464</v>
      </c>
      <c r="Q59" s="66">
        <f t="shared" si="3"/>
        <v>-0.14780803947291141</v>
      </c>
    </row>
    <row r="60" spans="1:17" x14ac:dyDescent="0.25">
      <c r="A60" s="18" t="s">
        <v>53</v>
      </c>
      <c r="B60" s="22" t="s">
        <v>54</v>
      </c>
      <c r="C60">
        <v>1.4</v>
      </c>
      <c r="D60">
        <v>3</v>
      </c>
      <c r="F60" s="41">
        <v>19628</v>
      </c>
      <c r="G60" s="8" t="s">
        <v>232</v>
      </c>
      <c r="H60" s="41">
        <v>20270</v>
      </c>
      <c r="I60" s="41" t="s">
        <v>232</v>
      </c>
      <c r="L60" s="18" t="s">
        <v>53</v>
      </c>
      <c r="M60" s="22" t="s">
        <v>54</v>
      </c>
      <c r="N60" s="65">
        <f t="shared" si="0"/>
        <v>0.69067587567834243</v>
      </c>
      <c r="O60" s="65">
        <f t="shared" si="1"/>
        <v>1.5284287752190748</v>
      </c>
      <c r="P60" s="65">
        <f t="shared" si="2"/>
        <v>0.8377528995407324</v>
      </c>
      <c r="Q60" s="66">
        <f t="shared" si="3"/>
        <v>1.2129465195493316</v>
      </c>
    </row>
    <row r="61" spans="1:17" x14ac:dyDescent="0.25">
      <c r="A61" s="64" t="s">
        <v>53</v>
      </c>
      <c r="B61" s="22" t="s">
        <v>122</v>
      </c>
      <c r="C61">
        <v>0</v>
      </c>
      <c r="D61">
        <v>0</v>
      </c>
      <c r="F61" s="41">
        <v>813</v>
      </c>
      <c r="G61" s="8" t="s">
        <v>231</v>
      </c>
      <c r="H61" s="41">
        <v>570</v>
      </c>
      <c r="I61" s="41" t="s">
        <v>231</v>
      </c>
      <c r="L61" s="64" t="s">
        <v>53</v>
      </c>
      <c r="M61" s="22" t="s">
        <v>122</v>
      </c>
      <c r="N61" s="65">
        <f t="shared" si="0"/>
        <v>0</v>
      </c>
      <c r="O61" s="65">
        <f t="shared" si="1"/>
        <v>0</v>
      </c>
      <c r="P61" s="65">
        <f t="shared" si="2"/>
        <v>0</v>
      </c>
      <c r="Q61" s="66"/>
    </row>
    <row r="62" spans="1:17" x14ac:dyDescent="0.25">
      <c r="A62" s="59" t="s">
        <v>110</v>
      </c>
      <c r="B62" s="22" t="s">
        <v>111</v>
      </c>
      <c r="C62">
        <v>0</v>
      </c>
      <c r="D62">
        <v>0</v>
      </c>
      <c r="F62" s="41">
        <v>737</v>
      </c>
      <c r="G62" s="8" t="s">
        <v>233</v>
      </c>
      <c r="H62" s="41">
        <v>1050</v>
      </c>
      <c r="I62" s="41" t="s">
        <v>233</v>
      </c>
      <c r="L62" s="59" t="s">
        <v>110</v>
      </c>
      <c r="M62" s="22" t="s">
        <v>111</v>
      </c>
      <c r="N62" s="65">
        <f t="shared" si="0"/>
        <v>0</v>
      </c>
      <c r="O62" s="65">
        <f t="shared" si="1"/>
        <v>0</v>
      </c>
      <c r="P62" s="65">
        <f t="shared" si="2"/>
        <v>0</v>
      </c>
      <c r="Q62" s="66"/>
    </row>
    <row r="63" spans="1:17" x14ac:dyDescent="0.25">
      <c r="A63" s="23" t="s">
        <v>79</v>
      </c>
      <c r="B63" s="22" t="s">
        <v>44</v>
      </c>
      <c r="C63">
        <v>1</v>
      </c>
      <c r="D63">
        <v>0.6</v>
      </c>
      <c r="F63" s="41">
        <v>709</v>
      </c>
      <c r="G63" s="8" t="s">
        <v>234</v>
      </c>
      <c r="H63" s="41">
        <v>1100</v>
      </c>
      <c r="I63" s="41" t="s">
        <v>234</v>
      </c>
      <c r="L63" s="23" t="s">
        <v>79</v>
      </c>
      <c r="M63" s="22" t="s">
        <v>44</v>
      </c>
      <c r="N63" s="65">
        <f t="shared" si="0"/>
        <v>9.0909090909090917</v>
      </c>
      <c r="O63" s="65">
        <f t="shared" si="1"/>
        <v>8.4626234132581093</v>
      </c>
      <c r="P63" s="65">
        <f t="shared" si="2"/>
        <v>-0.62828567765098242</v>
      </c>
      <c r="Q63" s="66">
        <f t="shared" si="3"/>
        <v>-6.9111424541608055E-2</v>
      </c>
    </row>
    <row r="64" spans="1:17" x14ac:dyDescent="0.25">
      <c r="A64" s="20" t="s">
        <v>45</v>
      </c>
      <c r="B64" s="20" t="s">
        <v>8</v>
      </c>
      <c r="C64">
        <v>2.4</v>
      </c>
      <c r="D64">
        <v>4.8</v>
      </c>
      <c r="F64" s="41">
        <v>4118</v>
      </c>
      <c r="G64" s="8" t="s">
        <v>235</v>
      </c>
      <c r="H64" s="41">
        <v>4374</v>
      </c>
      <c r="I64" s="41" t="s">
        <v>235</v>
      </c>
      <c r="L64" s="20" t="s">
        <v>45</v>
      </c>
      <c r="M64" s="20" t="s">
        <v>8</v>
      </c>
      <c r="N64" s="65">
        <f t="shared" si="0"/>
        <v>5.4869684499314131</v>
      </c>
      <c r="O64" s="65">
        <f t="shared" si="1"/>
        <v>11.65614375910636</v>
      </c>
      <c r="P64" s="65">
        <f t="shared" si="2"/>
        <v>6.1691753091749471</v>
      </c>
      <c r="Q64" s="66">
        <f t="shared" si="3"/>
        <v>1.1243322000971341</v>
      </c>
    </row>
    <row r="65" spans="1:17" x14ac:dyDescent="0.25">
      <c r="A65" s="14" t="s">
        <v>106</v>
      </c>
      <c r="B65" s="22" t="s">
        <v>107</v>
      </c>
      <c r="C65">
        <v>0.8</v>
      </c>
      <c r="D65">
        <v>0.6</v>
      </c>
      <c r="F65" s="41">
        <v>2322</v>
      </c>
      <c r="G65" s="8" t="s">
        <v>236</v>
      </c>
      <c r="H65" s="41">
        <v>2762</v>
      </c>
      <c r="I65" s="41" t="s">
        <v>236</v>
      </c>
      <c r="L65" s="14" t="s">
        <v>106</v>
      </c>
      <c r="M65" s="22" t="s">
        <v>107</v>
      </c>
      <c r="N65" s="65">
        <f t="shared" si="0"/>
        <v>2.8964518464880524</v>
      </c>
      <c r="O65" s="65">
        <f t="shared" si="1"/>
        <v>2.5839793281653747</v>
      </c>
      <c r="P65" s="65">
        <f t="shared" si="2"/>
        <v>-0.31247251832267775</v>
      </c>
      <c r="Q65" s="66">
        <f t="shared" si="3"/>
        <v>-0.10788113695090448</v>
      </c>
    </row>
    <row r="66" spans="1:17" x14ac:dyDescent="0.25">
      <c r="A66" s="14" t="s">
        <v>18</v>
      </c>
      <c r="B66" s="40" t="s">
        <v>12</v>
      </c>
      <c r="C66">
        <v>2.8</v>
      </c>
      <c r="D66">
        <v>3.6</v>
      </c>
      <c r="F66" s="41">
        <v>1515</v>
      </c>
      <c r="G66" s="8" t="s">
        <v>237</v>
      </c>
      <c r="H66" s="41">
        <v>1640</v>
      </c>
      <c r="I66" s="41" t="s">
        <v>237</v>
      </c>
      <c r="L66" s="14" t="s">
        <v>18</v>
      </c>
      <c r="M66" s="40" t="s">
        <v>12</v>
      </c>
      <c r="N66" s="65">
        <f t="shared" si="0"/>
        <v>17.073170731707318</v>
      </c>
      <c r="O66" s="65">
        <f t="shared" si="1"/>
        <v>23.762376237623762</v>
      </c>
      <c r="P66" s="65">
        <f t="shared" si="2"/>
        <v>6.6892055059164441</v>
      </c>
      <c r="Q66" s="66">
        <f t="shared" si="3"/>
        <v>0.39179632248939172</v>
      </c>
    </row>
    <row r="67" spans="1:17" x14ac:dyDescent="0.25">
      <c r="A67" s="23" t="s">
        <v>32</v>
      </c>
      <c r="B67" s="22" t="s">
        <v>8</v>
      </c>
      <c r="C67">
        <v>3.6</v>
      </c>
      <c r="D67">
        <v>2</v>
      </c>
      <c r="F67" s="41">
        <v>6184</v>
      </c>
      <c r="G67" s="8" t="s">
        <v>238</v>
      </c>
      <c r="H67" s="41">
        <v>6241</v>
      </c>
      <c r="I67" s="41" t="s">
        <v>238</v>
      </c>
      <c r="L67" s="23" t="s">
        <v>32</v>
      </c>
      <c r="M67" s="22" t="s">
        <v>8</v>
      </c>
      <c r="N67" s="65">
        <f t="shared" ref="N67:N77" si="4">(C67/H67)*10000</f>
        <v>5.7683063611600707</v>
      </c>
      <c r="O67" s="65">
        <f t="shared" ref="O67:O77" si="5">(D67/F67)*10000</f>
        <v>3.2341526520051751</v>
      </c>
      <c r="P67" s="65">
        <f t="shared" ref="P67:P77" si="6">O67-N67</f>
        <v>-2.5341537091548956</v>
      </c>
      <c r="Q67" s="66">
        <f t="shared" ref="Q67:Q77" si="7">(O67-N67)/N67</f>
        <v>-0.4393237027454362</v>
      </c>
    </row>
    <row r="68" spans="1:17" x14ac:dyDescent="0.25">
      <c r="A68" s="14" t="s">
        <v>68</v>
      </c>
      <c r="B68" s="20" t="s">
        <v>8</v>
      </c>
      <c r="C68">
        <v>2.2000000000000002</v>
      </c>
      <c r="D68">
        <v>1.8</v>
      </c>
      <c r="F68" s="41">
        <v>18725</v>
      </c>
      <c r="G68" s="8" t="s">
        <v>239</v>
      </c>
      <c r="H68" s="41">
        <v>18883</v>
      </c>
      <c r="I68" s="41" t="s">
        <v>239</v>
      </c>
      <c r="L68" s="14" t="s">
        <v>68</v>
      </c>
      <c r="M68" s="20" t="s">
        <v>8</v>
      </c>
      <c r="N68" s="65">
        <f t="shared" si="4"/>
        <v>1.1650691097812849</v>
      </c>
      <c r="O68" s="65">
        <f t="shared" si="5"/>
        <v>0.96128170894526044</v>
      </c>
      <c r="P68" s="65">
        <f t="shared" si="6"/>
        <v>-0.20378740083602442</v>
      </c>
      <c r="Q68" s="66">
        <f t="shared" si="7"/>
        <v>-0.1749144313630295</v>
      </c>
    </row>
    <row r="69" spans="1:17" x14ac:dyDescent="0.25">
      <c r="A69" s="14" t="s">
        <v>46</v>
      </c>
      <c r="B69" s="22" t="s">
        <v>8</v>
      </c>
      <c r="C69">
        <v>3.2</v>
      </c>
      <c r="D69">
        <v>4</v>
      </c>
      <c r="F69" s="41">
        <v>3322</v>
      </c>
      <c r="G69" s="8" t="s">
        <v>240</v>
      </c>
      <c r="H69" s="41">
        <v>4530</v>
      </c>
      <c r="I69" s="41" t="s">
        <v>240</v>
      </c>
      <c r="L69" s="14" t="s">
        <v>46</v>
      </c>
      <c r="M69" s="22" t="s">
        <v>8</v>
      </c>
      <c r="N69" s="65">
        <f t="shared" si="4"/>
        <v>7.0640176600441498</v>
      </c>
      <c r="O69" s="65">
        <f t="shared" si="5"/>
        <v>12.040939193257074</v>
      </c>
      <c r="P69" s="65">
        <f t="shared" si="6"/>
        <v>4.9769215332129244</v>
      </c>
      <c r="Q69" s="66">
        <f t="shared" si="7"/>
        <v>0.7045454545454547</v>
      </c>
    </row>
    <row r="70" spans="1:17" x14ac:dyDescent="0.25">
      <c r="A70" s="14" t="s">
        <v>72</v>
      </c>
      <c r="B70" s="22" t="s">
        <v>73</v>
      </c>
      <c r="C70">
        <v>1.6</v>
      </c>
      <c r="D70">
        <v>1.8</v>
      </c>
      <c r="F70" s="41">
        <v>14040</v>
      </c>
      <c r="G70" s="8" t="s">
        <v>241</v>
      </c>
      <c r="H70" s="41">
        <v>14178</v>
      </c>
      <c r="I70" s="41" t="s">
        <v>241</v>
      </c>
      <c r="L70" s="14" t="s">
        <v>72</v>
      </c>
      <c r="M70" s="22" t="s">
        <v>73</v>
      </c>
      <c r="N70" s="65">
        <f t="shared" si="4"/>
        <v>1.1285089575398506</v>
      </c>
      <c r="O70" s="65">
        <f t="shared" si="5"/>
        <v>1.2820512820512822</v>
      </c>
      <c r="P70" s="65">
        <f t="shared" si="6"/>
        <v>0.15354232451143157</v>
      </c>
      <c r="Q70" s="66">
        <f t="shared" si="7"/>
        <v>0.1360576923076923</v>
      </c>
    </row>
    <row r="71" spans="1:17" x14ac:dyDescent="0.25">
      <c r="A71" s="59" t="s">
        <v>104</v>
      </c>
      <c r="B71" s="22" t="s">
        <v>105</v>
      </c>
      <c r="C71">
        <v>1</v>
      </c>
      <c r="D71">
        <v>0.2</v>
      </c>
      <c r="F71" s="41">
        <v>320</v>
      </c>
      <c r="G71" s="8" t="s">
        <v>242</v>
      </c>
      <c r="H71" s="41">
        <v>456</v>
      </c>
      <c r="I71" s="41" t="s">
        <v>242</v>
      </c>
      <c r="L71" s="59" t="s">
        <v>104</v>
      </c>
      <c r="M71" s="22" t="s">
        <v>105</v>
      </c>
      <c r="N71" s="65">
        <f t="shared" si="4"/>
        <v>21.929824561403507</v>
      </c>
      <c r="O71" s="65">
        <f t="shared" si="5"/>
        <v>6.25</v>
      </c>
      <c r="P71" s="65">
        <f t="shared" si="6"/>
        <v>-15.679824561403507</v>
      </c>
      <c r="Q71" s="66">
        <f t="shared" si="7"/>
        <v>-0.71499999999999997</v>
      </c>
    </row>
    <row r="72" spans="1:17" x14ac:dyDescent="0.25">
      <c r="A72" s="14" t="s">
        <v>29</v>
      </c>
      <c r="B72" s="20" t="s">
        <v>14</v>
      </c>
      <c r="C72">
        <v>3.6</v>
      </c>
      <c r="D72">
        <v>4</v>
      </c>
      <c r="F72" s="41">
        <v>5393</v>
      </c>
      <c r="G72" s="8" t="s">
        <v>243</v>
      </c>
      <c r="H72" s="41">
        <v>6688</v>
      </c>
      <c r="I72" s="41" t="s">
        <v>243</v>
      </c>
      <c r="L72" s="14" t="s">
        <v>29</v>
      </c>
      <c r="M72" s="20" t="s">
        <v>14</v>
      </c>
      <c r="N72" s="65">
        <f t="shared" si="4"/>
        <v>5.3827751196172242</v>
      </c>
      <c r="O72" s="65">
        <f t="shared" si="5"/>
        <v>7.417022065640646</v>
      </c>
      <c r="P72" s="65">
        <f t="shared" si="6"/>
        <v>2.0342469460234218</v>
      </c>
      <c r="Q72" s="66">
        <f t="shared" si="7"/>
        <v>0.37791787708346242</v>
      </c>
    </row>
    <row r="73" spans="1:17" x14ac:dyDescent="0.25">
      <c r="A73" s="14" t="s">
        <v>60</v>
      </c>
      <c r="B73" s="22" t="s">
        <v>42</v>
      </c>
      <c r="C73">
        <v>0.6</v>
      </c>
      <c r="D73">
        <v>1.6</v>
      </c>
      <c r="F73" s="41">
        <v>455</v>
      </c>
      <c r="G73" s="8" t="s">
        <v>244</v>
      </c>
      <c r="H73" s="41">
        <v>568</v>
      </c>
      <c r="I73" s="41" t="s">
        <v>244</v>
      </c>
      <c r="L73" s="14" t="s">
        <v>60</v>
      </c>
      <c r="M73" s="22" t="s">
        <v>42</v>
      </c>
      <c r="N73" s="65">
        <f t="shared" si="4"/>
        <v>10.56338028169014</v>
      </c>
      <c r="O73" s="65">
        <f t="shared" si="5"/>
        <v>35.164835164835168</v>
      </c>
      <c r="P73" s="65">
        <f t="shared" si="6"/>
        <v>24.601454883145028</v>
      </c>
      <c r="Q73" s="66">
        <f t="shared" si="7"/>
        <v>2.3289377289377295</v>
      </c>
    </row>
    <row r="74" spans="1:17" x14ac:dyDescent="0.25">
      <c r="A74" s="14" t="s">
        <v>92</v>
      </c>
      <c r="B74" s="22" t="s">
        <v>93</v>
      </c>
      <c r="C74">
        <v>0.8</v>
      </c>
      <c r="D74">
        <v>1.4</v>
      </c>
      <c r="F74" s="41">
        <v>1137</v>
      </c>
      <c r="G74" s="8" t="s">
        <v>245</v>
      </c>
      <c r="H74" s="41">
        <v>1160</v>
      </c>
      <c r="I74" s="41" t="s">
        <v>245</v>
      </c>
      <c r="L74" s="14" t="s">
        <v>92</v>
      </c>
      <c r="M74" s="22" t="s">
        <v>93</v>
      </c>
      <c r="N74" s="65">
        <f t="shared" si="4"/>
        <v>6.8965517241379315</v>
      </c>
      <c r="O74" s="65">
        <f t="shared" si="5"/>
        <v>12.313104661389621</v>
      </c>
      <c r="P74" s="65">
        <f t="shared" si="6"/>
        <v>5.4165529372516898</v>
      </c>
      <c r="Q74" s="66">
        <f t="shared" si="7"/>
        <v>0.78540017590149502</v>
      </c>
    </row>
    <row r="75" spans="1:17" x14ac:dyDescent="0.25">
      <c r="A75" s="19" t="s">
        <v>75</v>
      </c>
      <c r="B75" s="22" t="s">
        <v>76</v>
      </c>
      <c r="C75">
        <v>0.8</v>
      </c>
      <c r="D75">
        <v>1.6</v>
      </c>
      <c r="F75" s="41">
        <v>16012</v>
      </c>
      <c r="G75" s="8" t="s">
        <v>246</v>
      </c>
      <c r="H75" s="41">
        <v>13434</v>
      </c>
      <c r="I75" s="41" t="s">
        <v>246</v>
      </c>
      <c r="L75" s="19" t="s">
        <v>75</v>
      </c>
      <c r="M75" s="22" t="s">
        <v>76</v>
      </c>
      <c r="N75" s="65">
        <f t="shared" si="4"/>
        <v>0.59550394521363714</v>
      </c>
      <c r="O75" s="65">
        <f t="shared" si="5"/>
        <v>0.99925056207844132</v>
      </c>
      <c r="P75" s="65">
        <f t="shared" si="6"/>
        <v>0.40374661686480418</v>
      </c>
      <c r="Q75" s="66">
        <f t="shared" si="7"/>
        <v>0.67799150637022232</v>
      </c>
    </row>
    <row r="76" spans="1:17" x14ac:dyDescent="0.25">
      <c r="A76" s="14" t="s">
        <v>96</v>
      </c>
      <c r="B76" s="20" t="s">
        <v>97</v>
      </c>
      <c r="C76">
        <v>0.6</v>
      </c>
      <c r="D76">
        <v>1</v>
      </c>
      <c r="F76" s="41">
        <v>807</v>
      </c>
      <c r="G76" s="8" t="s">
        <v>247</v>
      </c>
      <c r="H76" s="41">
        <v>386</v>
      </c>
      <c r="I76" s="41" t="s">
        <v>247</v>
      </c>
      <c r="L76" s="14" t="s">
        <v>96</v>
      </c>
      <c r="M76" s="20" t="s">
        <v>97</v>
      </c>
      <c r="N76" s="65">
        <f t="shared" si="4"/>
        <v>15.544041450777202</v>
      </c>
      <c r="O76" s="65">
        <f t="shared" si="5"/>
        <v>12.391573729863692</v>
      </c>
      <c r="P76" s="65">
        <f t="shared" si="6"/>
        <v>-3.1524677209135099</v>
      </c>
      <c r="Q76" s="66">
        <f t="shared" si="7"/>
        <v>-0.20280875671210247</v>
      </c>
    </row>
    <row r="77" spans="1:17" x14ac:dyDescent="0.25">
      <c r="A77" s="61" t="s">
        <v>130</v>
      </c>
      <c r="B77" s="22" t="s">
        <v>131</v>
      </c>
      <c r="C77">
        <v>0</v>
      </c>
      <c r="D77">
        <v>0.2</v>
      </c>
      <c r="F77" s="41">
        <v>140</v>
      </c>
      <c r="G77" s="8" t="s">
        <v>248</v>
      </c>
      <c r="H77" s="41">
        <v>186</v>
      </c>
      <c r="I77" s="41" t="s">
        <v>248</v>
      </c>
      <c r="L77" s="61" t="s">
        <v>130</v>
      </c>
      <c r="M77" s="22" t="s">
        <v>131</v>
      </c>
      <c r="N77" s="65">
        <f t="shared" si="4"/>
        <v>0</v>
      </c>
      <c r="O77" s="65">
        <f t="shared" si="5"/>
        <v>14.285714285714286</v>
      </c>
      <c r="P77" s="65">
        <f t="shared" si="6"/>
        <v>14.285714285714286</v>
      </c>
      <c r="Q77" s="6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3" operator="containsText" id="{8F310F0C-DD0C-4EB4-B29B-F2E027B9799B}">
            <xm:f>NOT(ISERROR(SEARCH($E$78,F1)))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4" operator="containsText" id="{ECC9012A-FD21-4FAA-98ED-19B7B07485B9}">
            <xm:f>NOT(ISERROR(SEARCH($E$77,F1)))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5" operator="containsText" id="{1C7AF043-7736-4DF3-94BE-1BECB35AAC68}">
            <xm:f>NOT(ISERROR(SEARCH($E$76,F1)))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6" operator="containsText" id="{F6A049BB-6623-4C12-8747-08B87593324E}">
            <xm:f>NOT(ISERROR(SEARCH($E$75,F1)))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7" operator="containsText" id="{43FC44D2-E3B8-4A02-9556-1B211D32018C}">
            <xm:f>NOT(ISERROR(SEARCH($E$74,F1)))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8" operator="containsText" id="{A199B539-F497-405D-9CAB-26287C579691}">
            <xm:f>NOT(ISERROR(SEARCH($E$72,F1)))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9" operator="containsText" id="{F94EBF91-C1ED-47AD-AA30-35AEDE722E11}">
            <xm:f>NOT(ISERROR(SEARCH($E$71,F1)))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0" operator="containsText" id="{BE8DBBBF-2508-4C9B-A3C6-1EC40B3B0B3A}">
            <xm:f>NOT(ISERROR(SEARCH($E$70,F1)))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1" operator="containsText" id="{94818E3D-6063-4F97-A457-EAAFBC22837B}">
            <xm:f>NOT(ISERROR(SEARCH($E$68,F1)))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2" operator="containsText" id="{2AE906E0-16A8-46AE-BCDD-04CA89BF1FCA}">
            <xm:f>NOT(ISERROR(SEARCH($E$67,F1)))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3" operator="containsText" id="{F704D8BF-CDC3-441A-8F02-CADC7D52D1EE}">
            <xm:f>NOT(ISERROR(SEARCH($E$66,F1)))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4" operator="containsText" id="{02F27A7F-2910-48CE-9863-1DA7EB6BA8A0}">
            <xm:f>NOT(ISERROR(SEARCH($E$65,F1)))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5" operator="containsText" id="{BF08FB75-D1A7-4D1E-87AB-0D7BB16258B4}">
            <xm:f>NOT(ISERROR(SEARCH($E$64,F1)))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6" operator="containsText" id="{FBB1C959-41C2-4B1B-A904-D395AEB00DDC}">
            <xm:f>NOT(ISERROR(SEARCH($E$63,F1)))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7" operator="containsText" id="{E6EE2892-6D64-4B8F-AE74-4119D7CFB049}">
            <xm:f>NOT(ISERROR(SEARCH($E$62,F1)))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8" operator="containsText" id="{EE61A78B-47DE-40D7-95CF-4292CFB95C05}">
            <xm:f>NOT(ISERROR(SEARCH($E$61,F1)))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9" operator="containsText" id="{3D0DC5B7-7FB4-46EE-A489-5F13357FF6D5}">
            <xm:f>NOT(ISERROR(SEARCH($E$60,F1)))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0" operator="containsText" id="{EC66AA7A-1335-4D38-B2F8-DF2B2F0A6DE7}">
            <xm:f>NOT(ISERROR(SEARCH($E$59,F1)))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1" operator="containsText" id="{43353229-FFB6-4B41-9145-232C71D2BD52}">
            <xm:f>NOT(ISERROR(SEARCH($E$58,F1)))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2" operator="containsText" id="{F522EDE7-A543-42BB-916D-F53FCABB485B}">
            <xm:f>NOT(ISERROR(SEARCH($E$57,F1)))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3" operator="containsText" id="{4910BBDB-A1ED-468C-98BB-B6807D7E00B4}">
            <xm:f>NOT(ISERROR(SEARCH($E$56,F1)))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4" operator="containsText" id="{CE2768D6-A19E-494E-B7C9-0DBA9AA5CDEA}">
            <xm:f>NOT(ISERROR(SEARCH($E$55,F1)))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5" operator="containsText" id="{63C0619C-2875-4EC5-B614-A892F306E54F}">
            <xm:f>NOT(ISERROR(SEARCH($E$54,F1)))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6" operator="containsText" id="{4DD0F1A9-8BC4-4F5C-A64B-2862EE4FCAD5}">
            <xm:f>NOT(ISERROR(SEARCH($E$53,F1)))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7" operator="containsText" id="{A2BCA088-D3D7-4850-95E0-0E99D45A8779}">
            <xm:f>NOT(ISERROR(SEARCH($E$52,F1)))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8" operator="containsText" id="{F5CBDACB-EAE5-44CA-A546-A04E4D06B03C}">
            <xm:f>NOT(ISERROR(SEARCH($E$51,F1)))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9" operator="containsText" id="{D746E696-B68E-4E51-BA77-604E5FA53430}">
            <xm:f>NOT(ISERROR(SEARCH($E$50,F1)))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0" operator="containsText" id="{F94EF20D-ED13-467E-8ECC-AF06390F2D8A}">
            <xm:f>NOT(ISERROR(SEARCH($E$49,F1)))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1" operator="containsText" id="{FB73103A-67C2-4FAB-A6FE-3292D76D1D8C}">
            <xm:f>NOT(ISERROR(SEARCH($E$48,F1)))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2" operator="containsText" id="{CAF58B64-6BD6-4A83-99A8-B0F52F35FDDA}">
            <xm:f>NOT(ISERROR(SEARCH($E$47,F1)))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3" operator="containsText" id="{3920ABFD-4C6B-4093-BED9-F99FFA3F2876}">
            <xm:f>NOT(ISERROR(SEARCH($E$46,F1)))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4" operator="containsText" id="{6F22F5AC-B46A-4FF3-B195-6D06E0D1C34C}">
            <xm:f>NOT(ISERROR(SEARCH($E$45,F1)))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5" operator="containsText" id="{01FAF3A0-4F24-4352-93BF-256FC798F441}">
            <xm:f>NOT(ISERROR(SEARCH($E$44,F1)))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6" operator="containsText" id="{7289E7B2-6083-41DB-A2CD-3E8DD1289A24}">
            <xm:f>NOT(ISERROR(SEARCH($E$43,F1)))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7" operator="containsText" id="{9A79EE84-5339-49C8-9A3B-09CD15EEAC6E}">
            <xm:f>NOT(ISERROR(SEARCH($E$42,F1)))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8" operator="containsText" id="{7FBB7236-9F31-40D9-BFC8-A025D72BA4A2}">
            <xm:f>NOT(ISERROR(SEARCH($E$41,F1)))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9" operator="containsText" id="{C1EF457B-231D-474A-A5CC-837CDBFCE3D6}">
            <xm:f>NOT(ISERROR(SEARCH($E$40,F1)))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0" operator="containsText" id="{35B1E7CC-1EB4-4C70-BD58-329D160303F9}">
            <xm:f>NOT(ISERROR(SEARCH($E$39,F1)))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1" operator="containsText" id="{FD0A6CD8-F8BE-4AD0-8229-F50234E1D62A}">
            <xm:f>NOT(ISERROR(SEARCH($E$38,F1)))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2" operator="containsText" id="{FACB83C7-56CE-40FA-BD50-9E389C30F9CC}">
            <xm:f>NOT(ISERROR(SEARCH($E$37,F1)))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3" operator="containsText" id="{F484DCDD-C21B-4B16-9C2F-2B4B76414D81}">
            <xm:f>NOT(ISERROR(SEARCH($E$36,F1)))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4" operator="containsText" id="{67926548-368A-427F-8D00-F28881887005}">
            <xm:f>NOT(ISERROR(SEARCH($E$35,F1)))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5" operator="containsText" id="{4E919342-BF01-47B8-9662-E8B4123E4930}">
            <xm:f>NOT(ISERROR(SEARCH($E$34,F1)))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6" operator="containsText" id="{8FBE17AF-C471-400A-AD3F-5FA62BC64C90}">
            <xm:f>NOT(ISERROR(SEARCH($E$33,F1)))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7" operator="containsText" id="{90F324F0-542D-4044-8F4B-0087022237D3}">
            <xm:f>NOT(ISERROR(SEARCH($E$32,F1)))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8" operator="containsText" id="{780113BE-D9E5-471F-BAE6-8E53DE77C23E}">
            <xm:f>NOT(ISERROR(SEARCH($E$31,F1)))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9" operator="containsText" id="{E39CE1B8-0D92-4965-B081-F007C45463BF}">
            <xm:f>NOT(ISERROR(SEARCH($E$30,F1)))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0" operator="containsText" id="{5CCA9EFE-2338-4AB8-AC40-CB9D487DEE54}">
            <xm:f>NOT(ISERROR(SEARCH($E$29,F1)))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1" operator="containsText" id="{08FC1C96-E3F3-464B-93EA-A61E94D9B6B5}">
            <xm:f>NOT(ISERROR(SEARCH($E$28,F1)))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2" operator="containsText" id="{170D3860-3F8E-47C7-AEDE-71C5BC64A6C0}">
            <xm:f>NOT(ISERROR(SEARCH($E$27,F1)))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3" operator="containsText" id="{6F0E442A-4E85-4BC5-B5D0-07F273CC978C}">
            <xm:f>NOT(ISERROR(SEARCH($E$26,F1)))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4" operator="containsText" id="{D2403869-56FA-412E-A5E6-9E57FF5BE8D3}">
            <xm:f>NOT(ISERROR(SEARCH($E$25,F1)))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5" operator="containsText" id="{DA21DACA-05BC-4BF8-8B95-19E183A518A0}">
            <xm:f>NOT(ISERROR(SEARCH($E$24,F1)))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6" operator="containsText" id="{3FB008AD-BAFD-4C81-B19E-A9D34BE91CD2}">
            <xm:f>NOT(ISERROR(SEARCH($E$23,F1)))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7" operator="containsText" id="{DCECDC42-4B85-4DDE-BF51-52980AB97677}">
            <xm:f>NOT(ISERROR(SEARCH($E$22,F1)))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8" operator="containsText" id="{C60AF4D7-F9AB-410D-848A-5A865FCEBE86}">
            <xm:f>NOT(ISERROR(SEARCH($E$21,F1)))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9" operator="containsText" id="{4F96AE49-F556-4733-88A5-00FA88DCE5EA}">
            <xm:f>NOT(ISERROR(SEARCH($E$20,F1)))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0" operator="containsText" id="{B5ED1DB3-41AA-42AB-9BDF-3C8608A201B1}">
            <xm:f>NOT(ISERROR(SEARCH($E$19,F1)))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1" operator="containsText" id="{4D087E3D-E7A3-4C90-A480-62B35F1D8E48}">
            <xm:f>NOT(ISERROR(SEARCH($E$18,F1)))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2" operator="containsText" id="{1653CF55-33CF-44DF-AA2D-0832BB593261}">
            <xm:f>NOT(ISERROR(SEARCH($E$17,F1)))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3" operator="containsText" id="{08BF7C9A-5394-48E0-89C7-855D9DF607C2}">
            <xm:f>NOT(ISERROR(SEARCH($E$16,F1)))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4" operator="containsText" id="{A660DAAD-3180-4AB5-BDB0-37C3520C8C9F}">
            <xm:f>NOT(ISERROR(SEARCH($E$15,F1)))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5" operator="containsText" id="{26330134-24E5-43F0-AFD4-6C5B0DFB6CC4}">
            <xm:f>NOT(ISERROR(SEARCH($E$14,F1)))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6" operator="containsText" id="{7666A178-AF44-4062-B835-B8F36C625AA7}">
            <xm:f>NOT(ISERROR(SEARCH($E$13,F1)))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7" operator="containsText" id="{A450A470-AC86-4DF6-811C-8FD0AD8BC406}">
            <xm:f>NOT(ISERROR(SEARCH($E$12,F1)))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8" operator="containsText" id="{3D4BD7D9-4C27-4334-BBDA-E910AD0B55FE}">
            <xm:f>NOT(ISERROR(SEARCH($E$11,F1)))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9" operator="containsText" id="{F29BDFED-20E9-45F2-9CC6-ABEB1DAB2CC6}">
            <xm:f>NOT(ISERROR(SEARCH($E$10,F1)))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0" operator="containsText" id="{6362B9F8-DF34-4628-80FE-6F5853C04217}">
            <xm:f>NOT(ISERROR(SEARCH($E$9,F1)))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1" operator="containsText" id="{306CF150-B0EF-447F-859E-5FDF8EC8E01E}">
            <xm:f>NOT(ISERROR(SEARCH($E$8,F1)))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2" operator="containsText" id="{76E1BC58-25F4-4017-8BD1-FFDE576E6AFF}">
            <xm:f>NOT(ISERROR(SEARCH($E$7,F1)))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3" operator="containsText" id="{5AF839B4-1203-4ECD-A76D-C019814205E3}">
            <xm:f>NOT(ISERROR(SEARCH($E$6,F1)))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4" operator="containsText" id="{9C5C7D3B-DF8B-42D9-8C7F-A59124F99D58}">
            <xm:f>NOT(ISERROR(SEARCH($E$5,F1)))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5" operator="containsText" id="{99EF260F-9258-4853-B777-320BEF9E480D}">
            <xm:f>NOT(ISERROR(SEARCH($E$4,F1)))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6" operator="containsText" id="{339C36EA-A28F-43E7-8E6E-B7C5059DE445}">
            <xm:f>NOT(ISERROR(SEARCH($E$3,F1)))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F43:G46 F17:G41 F15:G15 F1:G13 F48:G59 H1:I59 H61:I77 F61:G1048576</xm:sqref>
        </x14:conditionalFormatting>
        <x14:conditionalFormatting xmlns:xm="http://schemas.microsoft.com/office/excel/2006/main">
          <x14:cfRule type="containsText" priority="519" operator="containsText" id="{03176EA9-9E95-4BC3-9E56-DC22F414090D}">
            <xm:f>NOT(ISERROR(SEARCH($E$78,F47)))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0" operator="containsText" id="{59FE7E5B-E63C-4109-88EE-77E5C4A7D245}">
            <xm:f>NOT(ISERROR(SEARCH($E$77,F47)))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1" operator="containsText" id="{984EB243-2C34-4142-BD06-CD67B9810093}">
            <xm:f>NOT(ISERROR(SEARCH($E$76,F47)))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2" operator="containsText" id="{B6890CCF-A367-4045-8782-4F7EC5CC839F}">
            <xm:f>NOT(ISERROR(SEARCH($E$75,F47)))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3" operator="containsText" id="{0B964156-3552-40B5-830B-E5F166D6D4D5}">
            <xm:f>NOT(ISERROR(SEARCH($E$74,F47)))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4" operator="containsText" id="{4C4C954C-0FD8-4BAD-A118-602856356541}">
            <xm:f>NOT(ISERROR(SEARCH($E$72,F47)))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5" operator="containsText" id="{01234C25-6DB9-4F2D-99E6-428B12A4B7D9}">
            <xm:f>NOT(ISERROR(SEARCH($E$71,F47)))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6" operator="containsText" id="{8C6E8F76-F72B-44BA-9BBA-AB197353B975}">
            <xm:f>NOT(ISERROR(SEARCH($E$70,F47)))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7" operator="containsText" id="{CEFDE93C-11B9-4E98-8381-71891D1C3BCE}">
            <xm:f>NOT(ISERROR(SEARCH($E$68,F47)))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8" operator="containsText" id="{C069F894-0CA5-48FC-A689-D90C1AFBCEBD}">
            <xm:f>NOT(ISERROR(SEARCH($E$67,F47)))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9" operator="containsText" id="{B9497288-DF0A-41EC-9718-8DCFF4713B8F}">
            <xm:f>NOT(ISERROR(SEARCH($E$66,F47)))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0" operator="containsText" id="{AB4539B4-4E1D-4C1D-B99F-7AAF2B786B77}">
            <xm:f>NOT(ISERROR(SEARCH($E$65,F47)))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1" operator="containsText" id="{9B19987B-ACB2-46E7-9F63-51199D77FDFF}">
            <xm:f>NOT(ISERROR(SEARCH($E$64,F47)))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2" operator="containsText" id="{8E6D0C59-A2AA-45C6-8144-D43AD53B47EC}">
            <xm:f>NOT(ISERROR(SEARCH($E$63,F47)))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3" operator="containsText" id="{2DFA7379-5423-49C1-8A9D-5E01EBAD4598}">
            <xm:f>NOT(ISERROR(SEARCH($E$62,F47)))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4" operator="containsText" id="{B868B636-E9D8-4279-8A02-11C69926E51E}">
            <xm:f>NOT(ISERROR(SEARCH($E$61,F47)))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5" operator="containsText" id="{DF2C3A28-3232-4948-B49B-448D0C08DA5E}">
            <xm:f>NOT(ISERROR(SEARCH($E$60,F47)))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6" operator="containsText" id="{CDC67730-CF6A-4750-8986-5ACA46E5D558}">
            <xm:f>NOT(ISERROR(SEARCH($E$59,F47)))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7" operator="containsText" id="{63563897-9F5C-428B-81F9-CCDE21DF7B7D}">
            <xm:f>NOT(ISERROR(SEARCH($E$58,F47)))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8" operator="containsText" id="{F5996613-D347-4FC7-8067-F708D0272EBA}">
            <xm:f>NOT(ISERROR(SEARCH($E$57,F47)))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9" operator="containsText" id="{4F962383-D123-436E-80AC-3903CEF187D0}">
            <xm:f>NOT(ISERROR(SEARCH($E$56,F47)))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0" operator="containsText" id="{EE21230A-69E0-435B-9C1C-70DF11A4ACE3}">
            <xm:f>NOT(ISERROR(SEARCH($E$55,F47)))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1" operator="containsText" id="{E52D8281-81EB-4F4E-96F9-29C96865B6B4}">
            <xm:f>NOT(ISERROR(SEARCH($E$54,F47)))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2" operator="containsText" id="{52302BE3-9566-4FFB-AEB3-FDC42C0F01E7}">
            <xm:f>NOT(ISERROR(SEARCH($E$53,F47)))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3" operator="containsText" id="{F639CFD0-EA74-4D24-BFEC-D9198B03C634}">
            <xm:f>NOT(ISERROR(SEARCH($E$52,F47)))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4" operator="containsText" id="{B43D196F-520F-4729-A08B-7D5D88E54460}">
            <xm:f>NOT(ISERROR(SEARCH($E$51,F47)))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5" operator="containsText" id="{D5080CB4-2063-4DD5-BCC5-EA1E6735FD3A}">
            <xm:f>NOT(ISERROR(SEARCH($E$50,F47)))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6" operator="containsText" id="{0009587D-D34E-4A89-95B8-D6CC7242CE06}">
            <xm:f>NOT(ISERROR(SEARCH($E$49,F47)))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7" operator="containsText" id="{EE06D9D0-07B6-4BFC-ADD5-EC729F5E91D8}">
            <xm:f>NOT(ISERROR(SEARCH($E$48,F47)))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8" operator="containsText" id="{B1A04E3D-F99A-4257-B7DB-21EB504A4D31}">
            <xm:f>NOT(ISERROR(SEARCH($E$47,F47)))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9" operator="containsText" id="{EF21195E-B5D1-42AD-A427-65C3015E380D}">
            <xm:f>NOT(ISERROR(SEARCH($E$46,F47)))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0" operator="containsText" id="{90F4CCEA-9D5A-45DC-B5DC-54CF9E0677E3}">
            <xm:f>NOT(ISERROR(SEARCH($E$45,F47)))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1" operator="containsText" id="{1637396F-3A55-4691-BB18-175CC3496AEB}">
            <xm:f>NOT(ISERROR(SEARCH($E$44,F47)))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2" operator="containsText" id="{BC49BBA7-BE57-4B0C-B533-885DC08178AB}">
            <xm:f>NOT(ISERROR(SEARCH($E$43,F47)))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3" operator="containsText" id="{347AA706-59B2-471C-9EB6-3A71BFA06FDD}">
            <xm:f>NOT(ISERROR(SEARCH($E$42,F47)))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4" operator="containsText" id="{C963585E-0F07-4012-9470-709453C66606}">
            <xm:f>NOT(ISERROR(SEARCH($E$41,F47)))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5" operator="containsText" id="{AA7E420F-69AE-49F5-B314-539305AB9F5E}">
            <xm:f>NOT(ISERROR(SEARCH($E$40,F47)))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6" operator="containsText" id="{8122D5F6-44BD-40CE-915D-DD52D205FC3E}">
            <xm:f>NOT(ISERROR(SEARCH($E$39,F47)))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7" operator="containsText" id="{5B54290E-52FF-4DD5-86A0-DD9F53C54F24}">
            <xm:f>NOT(ISERROR(SEARCH($E$38,F47)))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8" operator="containsText" id="{D3ACB2CF-9184-45E9-AB44-A2FAEB9AE3E5}">
            <xm:f>NOT(ISERROR(SEARCH($E$37,F47)))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9" operator="containsText" id="{54272646-6787-4B6A-B4AF-8BCDFDF9BEAC}">
            <xm:f>NOT(ISERROR(SEARCH($E$36,F47)))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0" operator="containsText" id="{97163716-2EC9-413D-AF57-4C859056131C}">
            <xm:f>NOT(ISERROR(SEARCH($E$35,F47)))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1" operator="containsText" id="{272C1E44-DF1D-4E88-9228-9FD488BDA98C}">
            <xm:f>NOT(ISERROR(SEARCH($E$34,F47)))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2" operator="containsText" id="{040F9E4A-55A3-4BFF-B00F-963AA638C651}">
            <xm:f>NOT(ISERROR(SEARCH($E$33,F47)))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3" operator="containsText" id="{3081029F-1558-4FEF-98EF-066FECCFDF8C}">
            <xm:f>NOT(ISERROR(SEARCH($E$32,F47)))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4" operator="containsText" id="{9BD5BF6E-D53F-4360-BAC4-A5C399F21996}">
            <xm:f>NOT(ISERROR(SEARCH($E$31,F47)))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5" operator="containsText" id="{50595AF3-D655-413F-9F4D-8D85AC2FAA43}">
            <xm:f>NOT(ISERROR(SEARCH($E$30,F47)))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6" operator="containsText" id="{2AFD656E-7B27-4501-9F15-0995DC4A44C3}">
            <xm:f>NOT(ISERROR(SEARCH($E$29,F47)))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7" operator="containsText" id="{CD2D9D7C-6E13-44F8-81A6-A44AA2DE3D12}">
            <xm:f>NOT(ISERROR(SEARCH($E$28,F47)))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8" operator="containsText" id="{03B93CE7-33EB-4872-BD08-15595DCAAD9D}">
            <xm:f>NOT(ISERROR(SEARCH($E$27,F47)))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9" operator="containsText" id="{EC7B4E8B-FC0B-4C87-8167-768432382801}">
            <xm:f>NOT(ISERROR(SEARCH($E$26,F47)))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0" operator="containsText" id="{82B94978-4A78-4F6D-ACB3-4BEA534EFC68}">
            <xm:f>NOT(ISERROR(SEARCH($E$25,F47)))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1" operator="containsText" id="{E34B7805-9C89-4974-B734-E0799612D122}">
            <xm:f>NOT(ISERROR(SEARCH($E$24,F47)))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2" operator="containsText" id="{A5DDD927-A23A-436A-A982-5A8023868B85}">
            <xm:f>NOT(ISERROR(SEARCH($E$23,F47)))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3" operator="containsText" id="{9F90BC71-046F-48AA-ABF9-3263E97389F3}">
            <xm:f>NOT(ISERROR(SEARCH($E$22,F47)))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4" operator="containsText" id="{46CD73F3-BF6C-4BEF-89EA-26D2440225CD}">
            <xm:f>NOT(ISERROR(SEARCH($E$21,F47)))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5" operator="containsText" id="{DEA6D81E-4CA7-4313-ABB8-52E7BD254264}">
            <xm:f>NOT(ISERROR(SEARCH($E$20,F47)))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6" operator="containsText" id="{4F2473B4-7703-40DE-8431-25497C0ABE58}">
            <xm:f>NOT(ISERROR(SEARCH($E$19,F47)))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7" operator="containsText" id="{DC10741D-CD46-4117-A1A6-673D9657045F}">
            <xm:f>NOT(ISERROR(SEARCH($E$18,F47)))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8" operator="containsText" id="{050EF459-596C-436C-A1BB-93EAFB825290}">
            <xm:f>NOT(ISERROR(SEARCH($E$17,F47)))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9" operator="containsText" id="{EA17C46C-1382-4A7C-9BA5-A5666DB12D69}">
            <xm:f>NOT(ISERROR(SEARCH($E$16,F47)))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0" operator="containsText" id="{2E6B4F56-E085-40A5-8129-B411B562DB69}">
            <xm:f>NOT(ISERROR(SEARCH($E$15,F47)))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1" operator="containsText" id="{2B05E666-0272-4180-8E8F-F1E6F75EB5EE}">
            <xm:f>NOT(ISERROR(SEARCH($E$14,F47)))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2" operator="containsText" id="{423338EE-AC1A-4C72-8E22-7428A94814BA}">
            <xm:f>NOT(ISERROR(SEARCH($E$13,F47)))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3" operator="containsText" id="{ADAAB0A8-2A0B-4F53-BE49-2DC74675C987}">
            <xm:f>NOT(ISERROR(SEARCH($E$12,F47)))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4" operator="containsText" id="{89C93F38-D590-4993-B91F-98041807A48F}">
            <xm:f>NOT(ISERROR(SEARCH($E$11,F47)))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5" operator="containsText" id="{79FB59D2-572D-4A41-853B-4BFC52370BFD}">
            <xm:f>NOT(ISERROR(SEARCH($E$10,F47)))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6" operator="containsText" id="{76EA94EA-CC3D-4C5F-AF10-46D3B6EC88EF}">
            <xm:f>NOT(ISERROR(SEARCH($E$9,F47)))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7" operator="containsText" id="{A811E143-A7FA-4211-9DE2-85F1273292C2}">
            <xm:f>NOT(ISERROR(SEARCH($E$8,F47)))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8" operator="containsText" id="{F42B15FD-6B1A-4D94-80D9-5686A02E59B4}">
            <xm:f>NOT(ISERROR(SEARCH($E$7,F47)))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9" operator="containsText" id="{27652258-89E8-4D33-9FA6-0A160412E820}">
            <xm:f>NOT(ISERROR(SEARCH($E$6,F47)))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0" operator="containsText" id="{E853C673-B8E7-4BE8-9B13-D8C82270FCED}">
            <xm:f>NOT(ISERROR(SEARCH($E$5,F47)))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1" operator="containsText" id="{75EF5C83-3829-47C3-B451-115EC76E4079}">
            <xm:f>NOT(ISERROR(SEARCH($E$4,F47)))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2" operator="containsText" id="{5164D0B6-FF49-4644-B960-63EABBE88ACE}">
            <xm:f>NOT(ISERROR(SEARCH($E$3,F47)))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445" operator="containsText" id="{476600EC-D0F4-422D-9A4E-345DFB48CEC6}">
            <xm:f>NOT(ISERROR(SEARCH($E$78,F42)))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6" operator="containsText" id="{2CB555B5-F014-4E37-9D53-62B437D29D39}">
            <xm:f>NOT(ISERROR(SEARCH($E$77,F42)))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7" operator="containsText" id="{532D4681-90C9-46F4-AD22-A42C0421BD48}">
            <xm:f>NOT(ISERROR(SEARCH($E$76,F42)))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8" operator="containsText" id="{DEF747D3-F674-46C2-9E4F-184960A7BBA0}">
            <xm:f>NOT(ISERROR(SEARCH($E$75,F42)))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9" operator="containsText" id="{3D49FB02-77BC-49EF-81BC-112B67AE7DF1}">
            <xm:f>NOT(ISERROR(SEARCH($E$74,F42)))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0" operator="containsText" id="{7919CEC3-50CB-41DD-B0AA-1561B29CBEEF}">
            <xm:f>NOT(ISERROR(SEARCH($E$72,F42)))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1" operator="containsText" id="{13FA0FE1-D84A-452A-89CD-BBCBF87B1C64}">
            <xm:f>NOT(ISERROR(SEARCH($E$71,F42)))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2" operator="containsText" id="{54E11743-FBFA-4ABC-8BB9-8ADBBD0AB979}">
            <xm:f>NOT(ISERROR(SEARCH($E$70,F42)))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3" operator="containsText" id="{A63D8C3D-4B3E-4223-9E45-D814AE5719D1}">
            <xm:f>NOT(ISERROR(SEARCH($E$68,F42)))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4" operator="containsText" id="{A455BFB7-D67D-4947-9FD7-B51B9A390D1B}">
            <xm:f>NOT(ISERROR(SEARCH($E$67,F42)))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5" operator="containsText" id="{3A18B2DA-2196-4077-89D3-E552C7787E72}">
            <xm:f>NOT(ISERROR(SEARCH($E$66,F42)))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6" operator="containsText" id="{4BF4E82B-9330-4421-8571-2115B7E69F87}">
            <xm:f>NOT(ISERROR(SEARCH($E$65,F42)))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7" operator="containsText" id="{2DECD0C9-9C97-49C4-B74D-18E082FBFE1A}">
            <xm:f>NOT(ISERROR(SEARCH($E$64,F42)))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8" operator="containsText" id="{E010FD1B-6A8A-4647-A1B6-AAD4BF2741FB}">
            <xm:f>NOT(ISERROR(SEARCH($E$63,F42)))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9" operator="containsText" id="{97DF30F4-AB12-4E82-94E4-1A94921A7662}">
            <xm:f>NOT(ISERROR(SEARCH($E$62,F42)))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0" operator="containsText" id="{5E653E92-E9C8-4857-869A-3BB95EA8CF32}">
            <xm:f>NOT(ISERROR(SEARCH($E$61,F42)))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1" operator="containsText" id="{2091FE43-A6C0-44E0-A4BA-EFE4828EDC50}">
            <xm:f>NOT(ISERROR(SEARCH($E$60,F42)))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2" operator="containsText" id="{5AE08D35-7AE3-4216-A243-0EF442C3BB86}">
            <xm:f>NOT(ISERROR(SEARCH($E$59,F42)))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3" operator="containsText" id="{724D685C-07BB-4AEF-8742-5C429FF7D89C}">
            <xm:f>NOT(ISERROR(SEARCH($E$58,F42)))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4" operator="containsText" id="{89995B76-EC16-4032-B748-237E27B21B22}">
            <xm:f>NOT(ISERROR(SEARCH($E$57,F42)))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5" operator="containsText" id="{672FBF8F-58A7-4C9D-81D3-01005DC55269}">
            <xm:f>NOT(ISERROR(SEARCH($E$56,F42)))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6" operator="containsText" id="{38C8E2D6-63A0-4FB6-8F13-F5F8FB6131F9}">
            <xm:f>NOT(ISERROR(SEARCH($E$55,F42)))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7" operator="containsText" id="{27899A66-C6AB-44C3-8EE0-EC9FB53EC77D}">
            <xm:f>NOT(ISERROR(SEARCH($E$54,F42)))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8" operator="containsText" id="{627CD05C-462E-4886-A5BE-08AD3497424E}">
            <xm:f>NOT(ISERROR(SEARCH($E$53,F42)))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9" operator="containsText" id="{51D44456-C502-4DEA-A2BE-CF31EAF6C7EC}">
            <xm:f>NOT(ISERROR(SEARCH($E$52,F42)))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0" operator="containsText" id="{E1264967-17B7-49FF-8DBD-785FD2F82736}">
            <xm:f>NOT(ISERROR(SEARCH($E$51,F42)))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1" operator="containsText" id="{CEB7E1ED-E2C3-4365-B12B-B78E53B10C45}">
            <xm:f>NOT(ISERROR(SEARCH($E$50,F42)))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2" operator="containsText" id="{C3E1A7C5-D01C-4D54-9217-A0E276DAA037}">
            <xm:f>NOT(ISERROR(SEARCH($E$49,F42)))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3" operator="containsText" id="{68F30E5B-38BC-421B-B86A-5E5BCBBAAE49}">
            <xm:f>NOT(ISERROR(SEARCH($E$48,F42)))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4" operator="containsText" id="{148F19F1-BC29-4D74-BBB0-BF2A0827F615}">
            <xm:f>NOT(ISERROR(SEARCH($E$47,F42)))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5" operator="containsText" id="{A3AC2DF4-8683-4EFF-8677-EC4C9C7BC689}">
            <xm:f>NOT(ISERROR(SEARCH($E$46,F42)))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6" operator="containsText" id="{BC885A28-AA4D-47EC-A2E7-9C23D528EB94}">
            <xm:f>NOT(ISERROR(SEARCH($E$45,F42)))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7" operator="containsText" id="{ECCA2E55-8118-47B5-AFB7-43B481FED056}">
            <xm:f>NOT(ISERROR(SEARCH($E$44,F42)))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8" operator="containsText" id="{3C90FE7C-628C-4383-8216-532F009E72C3}">
            <xm:f>NOT(ISERROR(SEARCH($E$43,F42)))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9" operator="containsText" id="{7B848CF8-2C59-4E27-878F-AE622C72227A}">
            <xm:f>NOT(ISERROR(SEARCH($E$42,F42)))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0" operator="containsText" id="{C70774BE-11BD-41AA-9EF7-7283779F8587}">
            <xm:f>NOT(ISERROR(SEARCH($E$41,F42)))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1" operator="containsText" id="{9D8A9622-5F27-4FE2-990B-EE04D024BB15}">
            <xm:f>NOT(ISERROR(SEARCH($E$40,F42)))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2" operator="containsText" id="{50C83FBA-D89D-46CC-B979-CFFDB68C601C}">
            <xm:f>NOT(ISERROR(SEARCH($E$39,F42)))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3" operator="containsText" id="{9155FCE9-099A-4F1A-96A2-7357D35174B0}">
            <xm:f>NOT(ISERROR(SEARCH($E$38,F42)))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4" operator="containsText" id="{71EA95E6-A1D8-4A81-83E8-425414389E24}">
            <xm:f>NOT(ISERROR(SEARCH($E$37,F42)))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5" operator="containsText" id="{E113A232-CC6D-447E-B33D-DB79FC8864CD}">
            <xm:f>NOT(ISERROR(SEARCH($E$36,F42)))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6" operator="containsText" id="{5645F397-8BCD-49CB-8467-875984BACCAB}">
            <xm:f>NOT(ISERROR(SEARCH($E$35,F42)))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7" operator="containsText" id="{25104D44-72A6-4B96-AF45-99C7126F21ED}">
            <xm:f>NOT(ISERROR(SEARCH($E$34,F42)))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8" operator="containsText" id="{BE1054EA-DE15-4CE7-9EBD-6F0146D27D34}">
            <xm:f>NOT(ISERROR(SEARCH($E$33,F42)))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9" operator="containsText" id="{963843DB-1EBD-414D-BD63-475F082FB96D}">
            <xm:f>NOT(ISERROR(SEARCH($E$32,F42)))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0" operator="containsText" id="{0BD3C0DC-0B8D-47B3-8E2B-922C9CDF3C86}">
            <xm:f>NOT(ISERROR(SEARCH($E$31,F42)))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1" operator="containsText" id="{5ED7259B-0A3A-4B60-B940-30E62DE4A72A}">
            <xm:f>NOT(ISERROR(SEARCH($E$30,F42)))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2" operator="containsText" id="{CC518FE6-3731-464D-8844-4F3F067EB40D}">
            <xm:f>NOT(ISERROR(SEARCH($E$29,F42)))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3" operator="containsText" id="{08A8CD99-C37B-4AB5-BA34-0EDE8890D77F}">
            <xm:f>NOT(ISERROR(SEARCH($E$28,F42)))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4" operator="containsText" id="{69E343E4-FE23-47CB-85CE-57CE33E6A11F}">
            <xm:f>NOT(ISERROR(SEARCH($E$27,F42)))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5" operator="containsText" id="{F645CBCC-1A5E-4A72-BDAC-53F3632B84BB}">
            <xm:f>NOT(ISERROR(SEARCH($E$26,F42)))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6" operator="containsText" id="{D9275E82-2DAE-488A-B898-75A5CDA3AB52}">
            <xm:f>NOT(ISERROR(SEARCH($E$25,F42)))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7" operator="containsText" id="{7EF9B269-4525-41B0-9C46-46E4087FB01B}">
            <xm:f>NOT(ISERROR(SEARCH($E$24,F42)))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8" operator="containsText" id="{F4C0CAC7-2E31-4A5C-A3F3-766543FC9B7F}">
            <xm:f>NOT(ISERROR(SEARCH($E$23,F42)))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9" operator="containsText" id="{3B513616-635D-4760-84A0-2EE0CE6E216F}">
            <xm:f>NOT(ISERROR(SEARCH($E$22,F42)))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0" operator="containsText" id="{94BBAC3B-27B1-4EE9-AEA8-93CF936A6EAA}">
            <xm:f>NOT(ISERROR(SEARCH($E$21,F42)))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1" operator="containsText" id="{51CD56D9-540C-4A53-AF24-C32095ACF66A}">
            <xm:f>NOT(ISERROR(SEARCH($E$20,F42)))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2" operator="containsText" id="{264DF530-FAC8-48A5-A555-FBBB77D7C5C7}">
            <xm:f>NOT(ISERROR(SEARCH($E$19,F42)))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3" operator="containsText" id="{5A2917F1-3357-4535-9DE2-7CE9C0FBB286}">
            <xm:f>NOT(ISERROR(SEARCH($E$18,F42)))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4" operator="containsText" id="{6D2C24E3-974E-48E7-A351-4B1DCA4F06E1}">
            <xm:f>NOT(ISERROR(SEARCH($E$17,F42)))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5" operator="containsText" id="{DE4777EF-B640-4479-AB50-C753480DC2A6}">
            <xm:f>NOT(ISERROR(SEARCH($E$16,F42)))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6" operator="containsText" id="{791C99D0-7D26-4D8A-8E89-B11153D1DF0F}">
            <xm:f>NOT(ISERROR(SEARCH($E$15,F42)))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7" operator="containsText" id="{BA4F9BA0-9EB7-4E3C-BA44-8C3163AF5016}">
            <xm:f>NOT(ISERROR(SEARCH($E$14,F42)))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8" operator="containsText" id="{43C2A451-9619-419E-BA4D-4E97775B5546}">
            <xm:f>NOT(ISERROR(SEARCH($E$13,F42)))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9" operator="containsText" id="{59EC869E-49B8-4572-84BE-0125051718BA}">
            <xm:f>NOT(ISERROR(SEARCH($E$12,F42)))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0" operator="containsText" id="{C7F4F75D-C45B-4D2E-AF65-701A9A952506}">
            <xm:f>NOT(ISERROR(SEARCH($E$11,F42)))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1" operator="containsText" id="{FE9D3FFB-AD49-4575-856D-B47210ABA907}">
            <xm:f>NOT(ISERROR(SEARCH($E$10,F42)))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2" operator="containsText" id="{F24BF733-7ABD-424B-B6E8-4E9AF7439AD2}">
            <xm:f>NOT(ISERROR(SEARCH($E$9,F42)))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3" operator="containsText" id="{3853E137-AD9E-4533-81D8-804B2E764E14}">
            <xm:f>NOT(ISERROR(SEARCH($E$8,F42)))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4" operator="containsText" id="{DDB5793F-2FF6-461F-9D83-33E9F5F85114}">
            <xm:f>NOT(ISERROR(SEARCH($E$7,F42)))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5" operator="containsText" id="{7BB44C33-CA7B-4DC1-A2C6-5E16851C3B91}">
            <xm:f>NOT(ISERROR(SEARCH($E$6,F42)))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6" operator="containsText" id="{1AC18E59-104C-4688-935A-B2DB971168B2}">
            <xm:f>NOT(ISERROR(SEARCH($E$5,F42)))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7" operator="containsText" id="{E7386775-8E6F-4158-9AA5-8D52BC80FC62}">
            <xm:f>NOT(ISERROR(SEARCH($E$4,F42)))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8" operator="containsText" id="{8CCFEA52-AB9D-4DCB-B717-AFB0E66456A9}">
            <xm:f>NOT(ISERROR(SEARCH($E$3,F42)))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containsText" priority="297" operator="containsText" id="{D56F5114-E1E7-429A-AA4A-6CB726D7A1BB}">
            <xm:f>NOT(ISERROR(SEARCH($E$78,F16)))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8" operator="containsText" id="{BB22EE88-FDCC-4877-B22E-93DCCCF20EC4}">
            <xm:f>NOT(ISERROR(SEARCH($E$77,F16)))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9" operator="containsText" id="{C68EEE31-7732-4F17-A6A2-06345BF6DBB2}">
            <xm:f>NOT(ISERROR(SEARCH($E$76,F16)))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0" operator="containsText" id="{DB184BA9-3423-4EC0-91A6-A111943312CB}">
            <xm:f>NOT(ISERROR(SEARCH($E$75,F16)))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1" operator="containsText" id="{9822D3C8-5FAE-43EC-9520-F633F040F513}">
            <xm:f>NOT(ISERROR(SEARCH($E$74,F16)))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2" operator="containsText" id="{F319EECF-9075-4210-8FB7-CA138F985A65}">
            <xm:f>NOT(ISERROR(SEARCH($E$72,F16)))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3" operator="containsText" id="{1353061E-0529-406E-A6A6-2248D8630846}">
            <xm:f>NOT(ISERROR(SEARCH($E$71,F16)))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4" operator="containsText" id="{EFF01121-518E-41DE-897E-5A8204C6BB7E}">
            <xm:f>NOT(ISERROR(SEARCH($E$70,F16)))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5" operator="containsText" id="{DAEFD223-4E37-4899-90C7-3475F69F613C}">
            <xm:f>NOT(ISERROR(SEARCH($E$68,F16)))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6" operator="containsText" id="{D3BAF6EF-5720-4238-B872-3A41E95F5034}">
            <xm:f>NOT(ISERROR(SEARCH($E$67,F16)))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7" operator="containsText" id="{1658D5FD-1F31-4301-A385-6B9ACD738C16}">
            <xm:f>NOT(ISERROR(SEARCH($E$66,F16)))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8" operator="containsText" id="{4C58ECCD-2970-423E-8927-E58EA9A1B2C1}">
            <xm:f>NOT(ISERROR(SEARCH($E$65,F16)))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9" operator="containsText" id="{C83E1D7D-DEDD-43B9-A688-D4128B2E3F04}">
            <xm:f>NOT(ISERROR(SEARCH($E$64,F16)))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0" operator="containsText" id="{24913C9C-62D4-4197-8568-75430CEF226F}">
            <xm:f>NOT(ISERROR(SEARCH($E$63,F16)))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1" operator="containsText" id="{9BE87E11-DC59-4670-931F-A231F7B734A8}">
            <xm:f>NOT(ISERROR(SEARCH($E$62,F16)))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2" operator="containsText" id="{3079125D-F7CD-45D2-A6EB-C325269C5331}">
            <xm:f>NOT(ISERROR(SEARCH($E$61,F16)))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3" operator="containsText" id="{0E6E54C9-687E-4A4A-934E-1E1CD24B1EF0}">
            <xm:f>NOT(ISERROR(SEARCH($E$60,F16)))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4" operator="containsText" id="{062B1356-BE53-4B14-AA9E-3F75822A0E84}">
            <xm:f>NOT(ISERROR(SEARCH($E$59,F16)))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5" operator="containsText" id="{403680E3-04A9-44BA-8ACA-42413C8995EC}">
            <xm:f>NOT(ISERROR(SEARCH($E$58,F16)))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6" operator="containsText" id="{6BC4C6B4-73F5-4463-8024-7752192A8DA3}">
            <xm:f>NOT(ISERROR(SEARCH($E$57,F16)))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7" operator="containsText" id="{B91259E4-3FAF-4640-9061-694E266F6744}">
            <xm:f>NOT(ISERROR(SEARCH($E$56,F16)))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8" operator="containsText" id="{7C952878-AC00-4440-BE46-DA3A1DCFBFCE}">
            <xm:f>NOT(ISERROR(SEARCH($E$55,F16)))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9" operator="containsText" id="{E28C46B3-5C20-45CD-B9F5-B22B087B2E80}">
            <xm:f>NOT(ISERROR(SEARCH($E$54,F16)))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0" operator="containsText" id="{C52455D6-BABE-46C8-A92F-A12926C1625D}">
            <xm:f>NOT(ISERROR(SEARCH($E$53,F16)))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1" operator="containsText" id="{1AAD656E-A32D-4B95-B2BB-158C4A8DF6EC}">
            <xm:f>NOT(ISERROR(SEARCH($E$52,F16)))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2" operator="containsText" id="{6065F3B9-9AF6-4FDD-9BED-5AC8C6D6B462}">
            <xm:f>NOT(ISERROR(SEARCH($E$51,F16)))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3" operator="containsText" id="{17934023-718E-4919-A80E-09C5F131156E}">
            <xm:f>NOT(ISERROR(SEARCH($E$50,F16)))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4" operator="containsText" id="{E7266355-666B-410C-9605-CC69F3D9E629}">
            <xm:f>NOT(ISERROR(SEARCH($E$49,F16)))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5" operator="containsText" id="{59FEC249-9A9B-4C2C-8B4A-627F4352CF5C}">
            <xm:f>NOT(ISERROR(SEARCH($E$48,F16)))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6" operator="containsText" id="{86FD33FD-0505-4B0B-A6CF-074703060C30}">
            <xm:f>NOT(ISERROR(SEARCH($E$47,F16)))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7" operator="containsText" id="{88B9C863-9F77-430B-82C9-2AEB689ED7A8}">
            <xm:f>NOT(ISERROR(SEARCH($E$46,F16)))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8" operator="containsText" id="{6F6B1E62-DFC9-4B8C-857C-F1E82DCFD749}">
            <xm:f>NOT(ISERROR(SEARCH($E$45,F16)))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9" operator="containsText" id="{A9DAE8F0-4DE9-462E-BEE2-80EB62379D57}">
            <xm:f>NOT(ISERROR(SEARCH($E$44,F16)))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0" operator="containsText" id="{0713283F-A696-408D-A416-E27E65A98DCE}">
            <xm:f>NOT(ISERROR(SEARCH($E$43,F16)))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1" operator="containsText" id="{2AD1777D-911F-4F7C-B339-23E63C334001}">
            <xm:f>NOT(ISERROR(SEARCH($E$42,F16)))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2" operator="containsText" id="{D2760C5F-DA67-481C-8EC6-C4B02D16979F}">
            <xm:f>NOT(ISERROR(SEARCH($E$41,F16)))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3" operator="containsText" id="{3E7E1310-E575-4630-99D4-96F6ACD92698}">
            <xm:f>NOT(ISERROR(SEARCH($E$40,F16)))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4" operator="containsText" id="{A88EA61E-0618-4629-98FA-FD76A888E3A9}">
            <xm:f>NOT(ISERROR(SEARCH($E$39,F16)))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5" operator="containsText" id="{48A7EDE6-A5F8-49C0-A542-B16EFCCC0935}">
            <xm:f>NOT(ISERROR(SEARCH($E$38,F16)))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6" operator="containsText" id="{E94B2F32-6ABE-4C32-B010-D8E8378E96C3}">
            <xm:f>NOT(ISERROR(SEARCH($E$37,F16)))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7" operator="containsText" id="{08421CD2-42C7-4FC1-B52C-1D1A780E2CDD}">
            <xm:f>NOT(ISERROR(SEARCH($E$36,F16)))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8" operator="containsText" id="{4FA23008-1F4A-4392-A71D-134F07D7FCA3}">
            <xm:f>NOT(ISERROR(SEARCH($E$35,F16)))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9" operator="containsText" id="{6B908F34-4278-4D0F-91EE-DE6425C877E0}">
            <xm:f>NOT(ISERROR(SEARCH($E$34,F16)))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0" operator="containsText" id="{25F8ECAD-AFAE-4A11-A0C0-0786BBF466D2}">
            <xm:f>NOT(ISERROR(SEARCH($E$33,F16)))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1" operator="containsText" id="{1E99E8A1-3A40-421A-8322-570EE2596C82}">
            <xm:f>NOT(ISERROR(SEARCH($E$32,F16)))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2" operator="containsText" id="{DC2D1DD8-14B8-4776-B899-558F12C598D8}">
            <xm:f>NOT(ISERROR(SEARCH($E$31,F16)))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3" operator="containsText" id="{95D9483F-59FB-40C7-BC73-D09F3AF8CE3D}">
            <xm:f>NOT(ISERROR(SEARCH($E$30,F16)))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4" operator="containsText" id="{9D17A7E7-803D-48DD-9D9F-B4162DD229DA}">
            <xm:f>NOT(ISERROR(SEARCH($E$29,F16)))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5" operator="containsText" id="{F2FE13E8-431A-43A4-A682-D09AC803FD16}">
            <xm:f>NOT(ISERROR(SEARCH($E$28,F16)))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6" operator="containsText" id="{45A970DF-04F7-402A-9391-A019A59DCA01}">
            <xm:f>NOT(ISERROR(SEARCH($E$27,F16)))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7" operator="containsText" id="{4301BFFF-5579-40BF-BB6D-6D2A452FD80F}">
            <xm:f>NOT(ISERROR(SEARCH($E$26,F16)))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8" operator="containsText" id="{D7E26C31-E08F-4861-8C77-F762C363ABE3}">
            <xm:f>NOT(ISERROR(SEARCH($E$25,F16)))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9" operator="containsText" id="{475931BB-9B20-4684-A2B9-A3DCEF76D4DF}">
            <xm:f>NOT(ISERROR(SEARCH($E$24,F16)))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0" operator="containsText" id="{B9F9F2E0-0708-4AC7-8595-7CD036AFAD87}">
            <xm:f>NOT(ISERROR(SEARCH($E$23,F16)))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1" operator="containsText" id="{57BE1AC0-D1BC-44BF-BE39-DA7049D5DFFA}">
            <xm:f>NOT(ISERROR(SEARCH($E$22,F16)))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2" operator="containsText" id="{992929E6-AC69-4A24-8BEA-EB70EA1358FF}">
            <xm:f>NOT(ISERROR(SEARCH($E$21,F16)))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3" operator="containsText" id="{4C4E9D39-6650-4B6C-AC31-AF9BED9A93C6}">
            <xm:f>NOT(ISERROR(SEARCH($E$20,F16)))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4" operator="containsText" id="{D17A8777-4EFF-4BCE-BC42-EE13FCEE3FFB}">
            <xm:f>NOT(ISERROR(SEARCH($E$19,F16)))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5" operator="containsText" id="{FF272027-096A-49C1-9F71-AA2BFC364DAD}">
            <xm:f>NOT(ISERROR(SEARCH($E$18,F16)))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6" operator="containsText" id="{7E2BCCE4-1BE7-46E4-BA37-15970B8F412A}">
            <xm:f>NOT(ISERROR(SEARCH($E$17,F16)))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7" operator="containsText" id="{96663F58-3B9F-421A-9AA9-837E5613206C}">
            <xm:f>NOT(ISERROR(SEARCH($E$16,F16)))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8" operator="containsText" id="{9140B3E7-B82B-4D88-9E82-54C871C6C5AA}">
            <xm:f>NOT(ISERROR(SEARCH($E$15,F16)))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9" operator="containsText" id="{5635FC8A-DCFD-41D6-B1F1-430646090CB1}">
            <xm:f>NOT(ISERROR(SEARCH($E$14,F16)))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0" operator="containsText" id="{269FA395-1305-4178-9A18-7CC289C5E558}">
            <xm:f>NOT(ISERROR(SEARCH($E$13,F16)))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1" operator="containsText" id="{EA287822-D503-4A10-A5DD-6A1694A0B850}">
            <xm:f>NOT(ISERROR(SEARCH($E$12,F16)))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2" operator="containsText" id="{F52B7D8A-8142-4953-894A-AA66EFCE2123}">
            <xm:f>NOT(ISERROR(SEARCH($E$11,F16)))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3" operator="containsText" id="{E55DDD88-6C95-4F16-8514-9C0272F3873D}">
            <xm:f>NOT(ISERROR(SEARCH($E$10,F16)))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4" operator="containsText" id="{ECF90289-A446-46BC-B787-6F0E331D585E}">
            <xm:f>NOT(ISERROR(SEARCH($E$9,F16)))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5" operator="containsText" id="{CE8830C5-0F9E-49E2-B291-DC8128172E1F}">
            <xm:f>NOT(ISERROR(SEARCH($E$8,F16)))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6" operator="containsText" id="{DD63A492-D7FC-42B1-A135-B3DB3326429F}">
            <xm:f>NOT(ISERROR(SEARCH($E$7,F16)))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7" operator="containsText" id="{F17F62CA-DEA9-4FC4-A07E-C89D1A41F951}">
            <xm:f>NOT(ISERROR(SEARCH($E$6,F16)))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8" operator="containsText" id="{F51D6141-AB5F-4A2A-B2A9-B2BCF777FD8C}">
            <xm:f>NOT(ISERROR(SEARCH($E$5,F16)))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9" operator="containsText" id="{B67E6016-249E-4683-9337-8D005D6B946E}">
            <xm:f>NOT(ISERROR(SEARCH($E$4,F16)))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0" operator="containsText" id="{5EF2623C-E4D8-4B2B-9E2D-52B43CFD8B29}">
            <xm:f>NOT(ISERROR(SEARCH($E$3,F16)))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223" operator="containsText" id="{9F557B85-5544-4A51-9C66-8B377D560EC5}">
            <xm:f>NOT(ISERROR(SEARCH($E$78,F14)))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4" operator="containsText" id="{0E92E8BA-856B-4756-83DC-105275746974}">
            <xm:f>NOT(ISERROR(SEARCH($E$77,F14)))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5" operator="containsText" id="{C4511565-483E-45FA-89EC-5A09EBCD3439}">
            <xm:f>NOT(ISERROR(SEARCH($E$76,F14)))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6" operator="containsText" id="{00A36535-732B-4828-BBA7-BF30ACE7D192}">
            <xm:f>NOT(ISERROR(SEARCH($E$75,F14)))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7" operator="containsText" id="{0D5F5D0E-7ED7-411F-BF0E-EDAFC711B75A}">
            <xm:f>NOT(ISERROR(SEARCH($E$74,F14)))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8" operator="containsText" id="{9492AD28-ACDB-48E6-8ADD-7453A6C95CBD}">
            <xm:f>NOT(ISERROR(SEARCH($E$72,F14)))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9" operator="containsText" id="{F7FC6B46-BE08-4990-A16B-8D56BC31ECDD}">
            <xm:f>NOT(ISERROR(SEARCH($E$71,F14)))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0" operator="containsText" id="{98B862ED-143E-471F-B688-1EB76D88D56E}">
            <xm:f>NOT(ISERROR(SEARCH($E$70,F14)))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1" operator="containsText" id="{18B391C3-7BDE-45D8-917D-EF13C8073972}">
            <xm:f>NOT(ISERROR(SEARCH($E$68,F14)))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2" operator="containsText" id="{ECE2DEB9-FD41-42BE-BAE4-FE4F5654D305}">
            <xm:f>NOT(ISERROR(SEARCH($E$67,F14)))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3" operator="containsText" id="{9ECA5D34-8A20-4741-BD2F-9717CD544EC9}">
            <xm:f>NOT(ISERROR(SEARCH($E$66,F14)))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4" operator="containsText" id="{1976FF86-12C7-437D-A403-5DB54066FADD}">
            <xm:f>NOT(ISERROR(SEARCH($E$65,F14)))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5" operator="containsText" id="{97F589FB-E6F9-48BE-95C6-CEEC39F9A8D6}">
            <xm:f>NOT(ISERROR(SEARCH($E$64,F14)))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6" operator="containsText" id="{33EF6A44-DF2D-42C8-940C-101A11633530}">
            <xm:f>NOT(ISERROR(SEARCH($E$63,F14)))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7" operator="containsText" id="{87E65457-F6C0-420E-ADEF-0B44BCD90BEB}">
            <xm:f>NOT(ISERROR(SEARCH($E$62,F14)))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8" operator="containsText" id="{EFF249E9-D93A-4BC2-A7C6-D9737E8DEC35}">
            <xm:f>NOT(ISERROR(SEARCH($E$61,F14)))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9" operator="containsText" id="{FC87EDEE-AD04-47B6-B929-54113E269E93}">
            <xm:f>NOT(ISERROR(SEARCH($E$60,F14)))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0" operator="containsText" id="{A1CEA419-E650-4729-832C-4B5EB868D854}">
            <xm:f>NOT(ISERROR(SEARCH($E$59,F14)))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1" operator="containsText" id="{D7F6AA29-D277-4127-A130-1915CD2759CF}">
            <xm:f>NOT(ISERROR(SEARCH($E$58,F14)))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2" operator="containsText" id="{5CC9D3D0-48E7-451C-AE60-8B426764B4E1}">
            <xm:f>NOT(ISERROR(SEARCH($E$57,F14)))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3" operator="containsText" id="{7FC3E99B-7EFD-4E17-A3A7-3724ED3A40F1}">
            <xm:f>NOT(ISERROR(SEARCH($E$56,F14)))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4" operator="containsText" id="{444F3BA4-C57D-4515-99EF-698D19479728}">
            <xm:f>NOT(ISERROR(SEARCH($E$55,F14)))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5" operator="containsText" id="{8A037B27-742C-448C-827C-E7E30499C28C}">
            <xm:f>NOT(ISERROR(SEARCH($E$54,F14)))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6" operator="containsText" id="{9E067335-96B5-4B60-96C4-17C922EAE2D2}">
            <xm:f>NOT(ISERROR(SEARCH($E$53,F14)))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7" operator="containsText" id="{E222DB15-6D69-40C1-A45E-EC88BAB5FCC9}">
            <xm:f>NOT(ISERROR(SEARCH($E$52,F14)))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8" operator="containsText" id="{94BCDC49-DF8A-461A-A8E5-50F8B37D7612}">
            <xm:f>NOT(ISERROR(SEARCH($E$51,F14)))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9" operator="containsText" id="{F4F40296-9DB1-435B-B075-0905C914223D}">
            <xm:f>NOT(ISERROR(SEARCH($E$50,F14)))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0" operator="containsText" id="{8ADB9CCE-35E9-4F12-BD3D-3178CE2A6007}">
            <xm:f>NOT(ISERROR(SEARCH($E$49,F14)))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1" operator="containsText" id="{015B9A84-3E9F-459B-9B27-71F85D17EFAF}">
            <xm:f>NOT(ISERROR(SEARCH($E$48,F14)))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2" operator="containsText" id="{8E57579D-1B30-4D4C-BD93-5FB4BBC54463}">
            <xm:f>NOT(ISERROR(SEARCH($E$47,F14)))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3" operator="containsText" id="{647833AD-9A75-4D46-83EB-F19A8171B653}">
            <xm:f>NOT(ISERROR(SEARCH($E$46,F14)))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4" operator="containsText" id="{254A036F-03F9-491B-8005-8760D69DF021}">
            <xm:f>NOT(ISERROR(SEARCH($E$45,F14)))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5" operator="containsText" id="{D12EA135-9A1C-4CDE-B259-FB137996C314}">
            <xm:f>NOT(ISERROR(SEARCH($E$44,F14)))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6" operator="containsText" id="{19455A8E-1B29-4038-9A0C-183E4A8E0BCE}">
            <xm:f>NOT(ISERROR(SEARCH($E$43,F14)))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7" operator="containsText" id="{8BF35E19-0050-46B5-8499-47F118B478B9}">
            <xm:f>NOT(ISERROR(SEARCH($E$42,F14)))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8" operator="containsText" id="{16DE5F24-8691-411F-B164-C6860DBF2CF0}">
            <xm:f>NOT(ISERROR(SEARCH($E$41,F14)))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9" operator="containsText" id="{022E00F3-A68D-4D1F-8643-475F88DC45F0}">
            <xm:f>NOT(ISERROR(SEARCH($E$40,F14)))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0" operator="containsText" id="{F63EEAD0-1C62-497C-B71C-14428A303EBD}">
            <xm:f>NOT(ISERROR(SEARCH($E$39,F14)))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1" operator="containsText" id="{CCE225BA-B612-438E-A9D2-67BD38B15FA2}">
            <xm:f>NOT(ISERROR(SEARCH($E$38,F14)))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2" operator="containsText" id="{5EABC049-04D5-41C1-9372-82D8D855BB0F}">
            <xm:f>NOT(ISERROR(SEARCH($E$37,F14)))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3" operator="containsText" id="{BFA53311-B3CD-40AA-8AAF-7F4D3006AD39}">
            <xm:f>NOT(ISERROR(SEARCH($E$36,F14)))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4" operator="containsText" id="{7FDB7681-C4BB-4FA6-A709-7FE4D2FFE692}">
            <xm:f>NOT(ISERROR(SEARCH($E$35,F14)))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5" operator="containsText" id="{DFE42E9F-18D0-43A2-92F9-DC4DA4B9AFE4}">
            <xm:f>NOT(ISERROR(SEARCH($E$34,F14)))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6" operator="containsText" id="{B97FE077-2AF1-4DF2-93B9-104DA0C38950}">
            <xm:f>NOT(ISERROR(SEARCH($E$33,F14)))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7" operator="containsText" id="{1B40FD08-254B-4C21-A40D-A67A2A3CAC0B}">
            <xm:f>NOT(ISERROR(SEARCH($E$32,F14)))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8" operator="containsText" id="{9B5C8C1E-E333-4E1B-966D-B1E1C6625992}">
            <xm:f>NOT(ISERROR(SEARCH($E$31,F14)))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9" operator="containsText" id="{0D5CB988-66EB-4E9E-B3E9-862F9DB305DE}">
            <xm:f>NOT(ISERROR(SEARCH($E$30,F14)))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0" operator="containsText" id="{91F00DF8-C2ED-49B3-8D01-827E4ACA0DD3}">
            <xm:f>NOT(ISERROR(SEARCH($E$29,F14)))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1" operator="containsText" id="{9150EC0E-3F35-4FE2-8C35-B060F6E7CEF5}">
            <xm:f>NOT(ISERROR(SEARCH($E$28,F14)))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2" operator="containsText" id="{A56BFE52-F15B-44B7-8DEE-41300A4AEDAD}">
            <xm:f>NOT(ISERROR(SEARCH($E$27,F14)))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3" operator="containsText" id="{33F93BBB-B3A4-4BD9-82D7-057D6C96850B}">
            <xm:f>NOT(ISERROR(SEARCH($E$26,F14)))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4" operator="containsText" id="{71FA0CB7-6BA5-4C32-887C-CAC06175C055}">
            <xm:f>NOT(ISERROR(SEARCH($E$25,F14)))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5" operator="containsText" id="{C8264859-6687-4B57-8C6A-C75085A842B1}">
            <xm:f>NOT(ISERROR(SEARCH($E$24,F14)))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6" operator="containsText" id="{32B3BDAE-3B44-4044-A7F7-768F51D21C12}">
            <xm:f>NOT(ISERROR(SEARCH($E$23,F14)))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7" operator="containsText" id="{A5DA9817-5A98-4D23-9DD4-699C10EF7A2D}">
            <xm:f>NOT(ISERROR(SEARCH($E$22,F14)))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8" operator="containsText" id="{111437F6-5FCB-43EE-AC85-5AE894493B1B}">
            <xm:f>NOT(ISERROR(SEARCH($E$21,F14)))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9" operator="containsText" id="{6175CF40-6197-4072-90A0-746F720976B8}">
            <xm:f>NOT(ISERROR(SEARCH($E$20,F14)))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0" operator="containsText" id="{C0AFC0F0-2288-4D04-B8BB-6C55C47898D3}">
            <xm:f>NOT(ISERROR(SEARCH($E$19,F14)))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1" operator="containsText" id="{EFC02E46-71E7-47AF-8714-129E42D0C97A}">
            <xm:f>NOT(ISERROR(SEARCH($E$18,F14)))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2" operator="containsText" id="{97AA7E47-AFEF-457A-A952-5E8CF6029D87}">
            <xm:f>NOT(ISERROR(SEARCH($E$17,F14)))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3" operator="containsText" id="{498E21DF-F87E-4F3D-B265-B5D7324E6360}">
            <xm:f>NOT(ISERROR(SEARCH($E$16,F14)))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4" operator="containsText" id="{707B9455-F74A-470F-B9B3-0A2CB1813F1A}">
            <xm:f>NOT(ISERROR(SEARCH($E$15,F14)))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5" operator="containsText" id="{11C4F988-4E92-4E76-93C3-134D134FF53F}">
            <xm:f>NOT(ISERROR(SEARCH($E$14,F14)))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6" operator="containsText" id="{1BC17732-39BC-4539-8157-4AEAB5F242E7}">
            <xm:f>NOT(ISERROR(SEARCH($E$13,F14)))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7" operator="containsText" id="{AAD8E16C-16B2-48CE-BDA0-129BF8B5CBC8}">
            <xm:f>NOT(ISERROR(SEARCH($E$12,F14)))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8" operator="containsText" id="{D73C0693-2E45-4B4C-8A81-5F523E3628CF}">
            <xm:f>NOT(ISERROR(SEARCH($E$11,F14)))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9" operator="containsText" id="{42DF94E7-5561-44D2-879F-8C069791D121}">
            <xm:f>NOT(ISERROR(SEARCH($E$10,F14)))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0" operator="containsText" id="{F1DD51B2-C6D3-47B4-8A96-BB3081AF87DC}">
            <xm:f>NOT(ISERROR(SEARCH($E$9,F14)))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1" operator="containsText" id="{5FD8DC81-DA58-42A5-8C5E-F0AE27DD7B71}">
            <xm:f>NOT(ISERROR(SEARCH($E$8,F14)))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2" operator="containsText" id="{EAC77908-224D-4FAE-A37E-CCA7203C1345}">
            <xm:f>NOT(ISERROR(SEARCH($E$7,F14)))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3" operator="containsText" id="{6DB4F438-47B9-4C6D-A04F-9B0FF546BA41}">
            <xm:f>NOT(ISERROR(SEARCH($E$6,F14)))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4" operator="containsText" id="{8B314039-F1B4-4C04-8893-BB808922E0FC}">
            <xm:f>NOT(ISERROR(SEARCH($E$5,F14)))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5" operator="containsText" id="{C69EA937-8AC8-4000-8924-7D9D70716C6F}">
            <xm:f>NOT(ISERROR(SEARCH($E$4,F14)))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6" operator="containsText" id="{0DA69AF2-2CF2-4E3F-9C5D-FA4D4661B1B1}">
            <xm:f>NOT(ISERROR(SEARCH($E$3,F14)))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1" operator="containsText" id="{50AA3962-9E2D-4E9F-A0F2-684980AB6A21}">
            <xm:f>NOT(ISERROR(SEARCH($E$78,F60)))</xm:f>
            <xm:f>$E$78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774B3F5A-BE8E-4A34-B8A5-111E57918C44}">
            <xm:f>NOT(ISERROR(SEARCH($E$77,F60)))</xm:f>
            <xm:f>$E$77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800A04BD-2564-4D57-9CF9-A4E90D6BB979}">
            <xm:f>NOT(ISERROR(SEARCH($E$76,F60)))</xm:f>
            <xm:f>$E$76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0095A677-3779-47F1-9C6E-C0C2B47BCDB9}">
            <xm:f>NOT(ISERROR(SEARCH($E$75,F60)))</xm:f>
            <xm:f>$E$75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38D63785-F49B-41AF-9A1D-7853F566134A}">
            <xm:f>NOT(ISERROR(SEARCH($E$74,F60)))</xm:f>
            <xm:f>$E$74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E80447B8-324B-448D-8508-BB214B6A0BE1}">
            <xm:f>NOT(ISERROR(SEARCH($E$72,F60)))</xm:f>
            <xm:f>$E$72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C90F2902-34AB-4B8A-89A5-14E4AD7C9CBE}">
            <xm:f>NOT(ISERROR(SEARCH($E$71,F60)))</xm:f>
            <xm:f>$E$71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E97F8473-B0C1-4E67-B449-0EC052619164}">
            <xm:f>NOT(ISERROR(SEARCH($E$70,F60)))</xm:f>
            <xm:f>$E$70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91682EF7-B446-4544-896D-93E1011F0FA4}">
            <xm:f>NOT(ISERROR(SEARCH($E$68,F60)))</xm:f>
            <xm:f>$E$68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29263FED-F4DB-4FC2-BCA8-F21AE499618D}">
            <xm:f>NOT(ISERROR(SEARCH($E$67,F60)))</xm:f>
            <xm:f>$E$67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6BBAAB06-D3CC-40B2-A7BF-823582168C4D}">
            <xm:f>NOT(ISERROR(SEARCH($E$66,F60)))</xm:f>
            <xm:f>$E$66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E3C43399-D2D3-433B-A635-7F51F7036A48}">
            <xm:f>NOT(ISERROR(SEARCH($E$65,F60)))</xm:f>
            <xm:f>$E$65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" operator="containsText" id="{C5DCD361-5AB4-4F78-A343-B06ABB064A0A}">
            <xm:f>NOT(ISERROR(SEARCH($E$64,F60)))</xm:f>
            <xm:f>$E$64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CC53315E-E8EB-4756-B835-181AC6616D5D}">
            <xm:f>NOT(ISERROR(SEARCH($E$63,F60)))</xm:f>
            <xm:f>$E$63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E6425187-0794-4EA8-831B-1DCB6848CDF0}">
            <xm:f>NOT(ISERROR(SEARCH($E$62,F60)))</xm:f>
            <xm:f>$E$62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CCD83007-698F-4CC1-BB98-5ED78E2EBE76}">
            <xm:f>NOT(ISERROR(SEARCH($E$61,F60)))</xm:f>
            <xm:f>$E$61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" operator="containsText" id="{9D858608-2A59-4190-BA4C-FB38750FB87F}">
            <xm:f>NOT(ISERROR(SEARCH($E$60,F60)))</xm:f>
            <xm:f>$E$60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0F805EB2-617E-4A88-83A3-5B8FCCF07AF2}">
            <xm:f>NOT(ISERROR(SEARCH($E$59,F60)))</xm:f>
            <xm:f>$E$59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" operator="containsText" id="{1A92060B-B77A-4447-8F12-558AAC90714E}">
            <xm:f>NOT(ISERROR(SEARCH($E$58,F60)))</xm:f>
            <xm:f>$E$58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" operator="containsText" id="{41B7E68D-7797-434D-B775-B31F7466DB7F}">
            <xm:f>NOT(ISERROR(SEARCH($E$57,F60)))</xm:f>
            <xm:f>$E$57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" operator="containsText" id="{1167993D-97A7-45F7-85D9-5997EC93FC00}">
            <xm:f>NOT(ISERROR(SEARCH($E$56,F60)))</xm:f>
            <xm:f>$E$56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A17ECFCD-FAE9-4DC9-A0B2-EE3615392EF2}">
            <xm:f>NOT(ISERROR(SEARCH($E$55,F60)))</xm:f>
            <xm:f>$E$55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8141B0F3-D61B-4D11-8CFF-16793A7568AC}">
            <xm:f>NOT(ISERROR(SEARCH($E$54,F60)))</xm:f>
            <xm:f>$E$54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" operator="containsText" id="{244EF85A-2B38-4CCC-9838-4F69753A53F7}">
            <xm:f>NOT(ISERROR(SEARCH($E$53,F60)))</xm:f>
            <xm:f>$E$53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" operator="containsText" id="{A48049F9-8D1B-4004-B84B-8A37ECFD5E18}">
            <xm:f>NOT(ISERROR(SEARCH($E$52,F60)))</xm:f>
            <xm:f>$E$52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" operator="containsText" id="{52AD4BCF-E238-4AD8-814D-5F61CF179F97}">
            <xm:f>NOT(ISERROR(SEARCH($E$51,F60)))</xm:f>
            <xm:f>$E$51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338460CB-80B1-47F0-89EC-137B6B3CBCC0}">
            <xm:f>NOT(ISERROR(SEARCH($E$50,F60)))</xm:f>
            <xm:f>$E$50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" operator="containsText" id="{F8FBB047-62F6-421C-ACCE-F0465E645BA6}">
            <xm:f>NOT(ISERROR(SEARCH($E$49,F60)))</xm:f>
            <xm:f>$E$49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392C0039-C5B5-4A00-ABA3-491D8E71B222}">
            <xm:f>NOT(ISERROR(SEARCH($E$48,F60)))</xm:f>
            <xm:f>$E$48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71A99C08-3F80-429A-A625-A75AFFF7907A}">
            <xm:f>NOT(ISERROR(SEARCH($E$47,F60)))</xm:f>
            <xm:f>$E$47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" operator="containsText" id="{4AEEF7B7-87D4-40F2-8390-93AA0ACA62C3}">
            <xm:f>NOT(ISERROR(SEARCH($E$46,F60)))</xm:f>
            <xm:f>$E$46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" operator="containsText" id="{A384034C-7196-4749-BF11-BC6E45A9AE70}">
            <xm:f>NOT(ISERROR(SEARCH($E$45,F60)))</xm:f>
            <xm:f>$E$45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" operator="containsText" id="{DF13D231-33B5-43D3-9873-1F40C4752849}">
            <xm:f>NOT(ISERROR(SEARCH($E$44,F60)))</xm:f>
            <xm:f>$E$44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" operator="containsText" id="{F3B0CDEF-5E4E-4394-BF38-EFE9828F2D99}">
            <xm:f>NOT(ISERROR(SEARCH($E$43,F60)))</xm:f>
            <xm:f>$E$43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" operator="containsText" id="{7DB6EEFF-64FA-41FA-9771-985C8A34BD9D}">
            <xm:f>NOT(ISERROR(SEARCH($E$42,F60)))</xm:f>
            <xm:f>$E$42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" operator="containsText" id="{6FF3F2DB-68CB-4C02-AE92-6C2BB63A7B8E}">
            <xm:f>NOT(ISERROR(SEARCH($E$41,F60)))</xm:f>
            <xm:f>$E$41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" operator="containsText" id="{69ECFCF2-72DF-4145-A3AE-08473D4FEA2C}">
            <xm:f>NOT(ISERROR(SEARCH($E$40,F60)))</xm:f>
            <xm:f>$E$40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" operator="containsText" id="{B35FCD7F-FB27-4A3B-A98D-945B09CCA153}">
            <xm:f>NOT(ISERROR(SEARCH($E$39,F60)))</xm:f>
            <xm:f>$E$39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9" operator="containsText" id="{F984EFAA-8EBA-4652-B578-46820A3A1E6B}">
            <xm:f>NOT(ISERROR(SEARCH($E$38,F60)))</xm:f>
            <xm:f>$E$38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0" operator="containsText" id="{633B1EE0-06D5-4925-8BDD-A591CF7AFAFF}">
            <xm:f>NOT(ISERROR(SEARCH($E$37,F60)))</xm:f>
            <xm:f>$E$37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1" operator="containsText" id="{BBDF20F4-23DA-4EE2-9637-7987D8913D39}">
            <xm:f>NOT(ISERROR(SEARCH($E$36,F60)))</xm:f>
            <xm:f>$E$36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" operator="containsText" id="{09A970B9-D19D-4722-ABCA-8F37234FDD2D}">
            <xm:f>NOT(ISERROR(SEARCH($E$35,F60)))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3" operator="containsText" id="{EDB4866E-7D44-42D5-9571-8F508F7F54CB}">
            <xm:f>NOT(ISERROR(SEARCH($E$34,F60)))</xm:f>
            <xm:f>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B4AEB985-930C-4A05-A3C1-9B479EAD1A15}">
            <xm:f>NOT(ISERROR(SEARCH($E$33,F60)))</xm:f>
            <xm:f>$E$33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" operator="containsText" id="{0B1C30D4-915F-43D9-890B-36DFDE47A50E}">
            <xm:f>NOT(ISERROR(SEARCH($E$32,F60)))</xm:f>
            <xm:f>$E$32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D8F0A973-E6B5-4EF8-874F-F494E0918886}">
            <xm:f>NOT(ISERROR(SEARCH($E$31,F60)))</xm:f>
            <xm:f>$E$31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" operator="containsText" id="{337DFA9D-507F-46E0-ADE7-078AE96B14F2}">
            <xm:f>NOT(ISERROR(SEARCH($E$30,F60)))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" operator="containsText" id="{160F0EBC-A758-4FCF-80AE-6F899F2B3287}">
            <xm:f>NOT(ISERROR(SEARCH($E$29,F60)))</xm:f>
            <xm:f>$E$29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" operator="containsText" id="{0267EC4E-9EF9-4581-BA1F-5219BF5BC1CA}">
            <xm:f>NOT(ISERROR(SEARCH($E$28,F60)))</xm:f>
            <xm:f>$E$28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" operator="containsText" id="{747501F9-1A55-4065-B5F0-F6FDC90B3E1B}">
            <xm:f>NOT(ISERROR(SEARCH($E$27,F60)))</xm:f>
            <xm:f>$E$27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" operator="containsText" id="{7E0BF6FF-766A-42E7-8918-E2C67CB1CBD1}">
            <xm:f>NOT(ISERROR(SEARCH($E$26,F60)))</xm:f>
            <xm:f>$E$26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" operator="containsText" id="{D2D4C8DE-5CD8-4D1B-AF05-B9ACCFD4A070}">
            <xm:f>NOT(ISERROR(SEARCH($E$25,F60)))</xm:f>
            <xm:f>$E$25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" operator="containsText" id="{C20EEFDD-2835-4C10-803F-40020C7DCFC9}">
            <xm:f>NOT(ISERROR(SEARCH($E$24,F60)))</xm:f>
            <xm:f>$E$24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" operator="containsText" id="{B8EE47D9-4D74-4D1C-BC62-BDE742BDCD2C}">
            <xm:f>NOT(ISERROR(SEARCH($E$23,F60)))</xm:f>
            <xm:f>$E$23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" operator="containsText" id="{F7DD56E3-342B-437B-90DC-A0B96BF54FF3}">
            <xm:f>NOT(ISERROR(SEARCH($E$22,F60)))</xm:f>
            <xm:f>$E$22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" operator="containsText" id="{AC5EF538-D6CF-49EC-8C84-7302CE39036B}">
            <xm:f>NOT(ISERROR(SEARCH($E$21,F60)))</xm:f>
            <xm:f>$E$21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" operator="containsText" id="{5D2A0973-EC0E-4CF7-BCD5-62F2D2AF6A89}">
            <xm:f>NOT(ISERROR(SEARCH($E$20,F60)))</xm:f>
            <xm:f>$E$20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" operator="containsText" id="{C3164F75-F4D9-4E41-AC50-96384131FE3C}">
            <xm:f>NOT(ISERROR(SEARCH($E$19,F60)))</xm:f>
            <xm:f>$E$19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" operator="containsText" id="{64F838BE-DBA0-4423-B25D-39A5EEAE6FC7}">
            <xm:f>NOT(ISERROR(SEARCH($E$18,F60)))</xm:f>
            <xm:f>$E$18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" operator="containsText" id="{C5B40666-C0A8-401F-8692-761142A42770}">
            <xm:f>NOT(ISERROR(SEARCH($E$17,F60)))</xm:f>
            <xm:f>$E$17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" operator="containsText" id="{B8BCAC82-3458-4F6B-969B-521717F3AC46}">
            <xm:f>NOT(ISERROR(SEARCH($E$16,F60)))</xm:f>
            <xm:f>$E$16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" operator="containsText" id="{4E2BBC8A-D996-4542-AA1B-AF7C83BEBA1A}">
            <xm:f>NOT(ISERROR(SEARCH($E$15,F60)))</xm:f>
            <xm:f>$E$15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" operator="containsText" id="{1400F3EB-6BFD-4D26-9E66-7E5DDEBCCBF4}">
            <xm:f>NOT(ISERROR(SEARCH($E$14,F60)))</xm:f>
            <xm:f>$E$14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" operator="containsText" id="{F17C93E2-C732-4B19-9093-2D59556D7189}">
            <xm:f>NOT(ISERROR(SEARCH($E$13,F60)))</xm:f>
            <xm:f>$E$13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" operator="containsText" id="{55D14ED9-7F48-406F-828A-4A42A908E33E}">
            <xm:f>NOT(ISERROR(SEARCH($E$12,F60)))</xm:f>
            <xm:f>$E$12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" operator="containsText" id="{72278EC1-3723-4D51-9984-67EC58C53B7C}">
            <xm:f>NOT(ISERROR(SEARCH($E$11,F60)))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" operator="containsText" id="{FB89FDBE-55F2-45C1-93F0-BD1A619BDC00}">
            <xm:f>NOT(ISERROR(SEARCH($E$10,F60)))</xm:f>
            <xm:f>$E$10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" operator="containsText" id="{1E4FF080-801D-4193-9EA3-3703634B769C}">
            <xm:f>NOT(ISERROR(SEARCH($E$9,F60)))</xm:f>
            <xm:f>$E$9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" operator="containsText" id="{F79027FB-5A7A-4A1D-8B18-FBE28B45F0ED}">
            <xm:f>NOT(ISERROR(SEARCH($E$8,F60)))</xm:f>
            <xm:f>$E$8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" operator="containsText" id="{26E75DAF-A866-4B2A-8279-DEACEAB454E2}">
            <xm:f>NOT(ISERROR(SEARCH($E$7,F60)))</xm:f>
            <xm:f>$E$7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" operator="containsText" id="{28E7F279-DB86-4EB9-B52F-96C040868FA1}">
            <xm:f>NOT(ISERROR(SEARCH($E$6,F60)))</xm:f>
            <xm:f>$E$6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" operator="containsText" id="{94B2181B-FE30-45BF-8729-9D405A3F4DC8}">
            <xm:f>NOT(ISERROR(SEARCH($E$5,F60)))</xm:f>
            <xm:f>$E$5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" operator="containsText" id="{E59231D7-460F-4E0C-8B9B-572779A5389E}">
            <xm:f>NOT(ISERROR(SEARCH($E$4,F60)))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" operator="containsText" id="{82123BE4-D73E-4164-AE88-C53894B79E84}">
            <xm:f>NOT(ISERROR(SEARCH($E$3,F60)))</xm:f>
            <xm:f>$E$3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F60:I60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CCDB-0E99-4286-B164-EE7EAA41A9F8}">
  <dimension ref="A1:P77"/>
  <sheetViews>
    <sheetView workbookViewId="0">
      <selection activeCell="B1" activeCellId="1" sqref="D1:D1048576 A1:B1048576"/>
    </sheetView>
  </sheetViews>
  <sheetFormatPr defaultRowHeight="15" x14ac:dyDescent="0.25"/>
  <cols>
    <col min="1" max="1" width="13.42578125" style="9" customWidth="1"/>
    <col min="2" max="2" width="9.140625" style="9"/>
    <col min="6" max="7" width="14.5703125" style="2" customWidth="1"/>
    <col min="8" max="9" width="17.85546875" style="2" customWidth="1"/>
    <col min="11" max="11" width="13.42578125" style="9" customWidth="1"/>
    <col min="12" max="12" width="9.140625" style="9"/>
  </cols>
  <sheetData>
    <row r="1" spans="1:16" ht="26.25" x14ac:dyDescent="0.25">
      <c r="A1" s="10" t="s">
        <v>3</v>
      </c>
      <c r="B1" s="10" t="s">
        <v>4</v>
      </c>
      <c r="C1" t="s">
        <v>165</v>
      </c>
      <c r="D1" t="s">
        <v>166</v>
      </c>
      <c r="F1" s="2" t="s">
        <v>249</v>
      </c>
      <c r="G1" s="2" t="s">
        <v>251</v>
      </c>
      <c r="H1" s="2" t="s">
        <v>250</v>
      </c>
      <c r="I1" s="2" t="s">
        <v>251</v>
      </c>
      <c r="K1" s="10" t="s">
        <v>3</v>
      </c>
      <c r="L1" s="10" t="s">
        <v>4</v>
      </c>
      <c r="M1" t="s">
        <v>165</v>
      </c>
      <c r="N1" t="s">
        <v>166</v>
      </c>
      <c r="O1" t="s">
        <v>167</v>
      </c>
      <c r="P1" t="s">
        <v>168</v>
      </c>
    </row>
    <row r="2" spans="1:16" ht="26.25" x14ac:dyDescent="0.25">
      <c r="A2" s="14" t="s">
        <v>36</v>
      </c>
      <c r="B2" s="20" t="s">
        <v>37</v>
      </c>
      <c r="C2">
        <v>2.4</v>
      </c>
      <c r="D2">
        <v>3.6</v>
      </c>
      <c r="F2" s="2">
        <v>560447</v>
      </c>
      <c r="G2" s="2" t="s">
        <v>173</v>
      </c>
      <c r="H2" s="2">
        <v>556092</v>
      </c>
      <c r="I2" s="2" t="s">
        <v>173</v>
      </c>
      <c r="K2" s="14" t="s">
        <v>36</v>
      </c>
      <c r="L2" s="20" t="s">
        <v>37</v>
      </c>
      <c r="M2" s="65">
        <f>(C2/H2)*1000000</f>
        <v>4.3158326320105305</v>
      </c>
      <c r="N2" s="65">
        <f>(D2/F2)*1000000</f>
        <v>6.4234441436924463</v>
      </c>
      <c r="O2" s="65">
        <f>N2-M2</f>
        <v>2.1076115116819159</v>
      </c>
      <c r="P2" s="66">
        <f>O2/M2</f>
        <v>0.4883441253142583</v>
      </c>
    </row>
    <row r="3" spans="1:16" ht="39" x14ac:dyDescent="0.25">
      <c r="A3" s="24" t="s">
        <v>81</v>
      </c>
      <c r="B3" s="40" t="s">
        <v>82</v>
      </c>
      <c r="C3">
        <v>1</v>
      </c>
      <c r="D3">
        <v>0.2</v>
      </c>
      <c r="F3" s="2">
        <v>292090</v>
      </c>
      <c r="G3" s="2" t="s">
        <v>174</v>
      </c>
      <c r="H3" s="2">
        <v>299107</v>
      </c>
      <c r="I3" s="2" t="s">
        <v>174</v>
      </c>
      <c r="K3" s="24" t="s">
        <v>81</v>
      </c>
      <c r="L3" s="40" t="s">
        <v>82</v>
      </c>
      <c r="M3" s="65">
        <f t="shared" ref="M3:M66" si="0">(C3/H3)*1000000</f>
        <v>3.3432851788824736</v>
      </c>
      <c r="N3" s="65">
        <f t="shared" ref="N3:N66" si="1">(D3/F3)*1000000</f>
        <v>0.68472046287103294</v>
      </c>
      <c r="O3" s="65">
        <f t="shared" ref="O3:O66" si="2">N3-M3</f>
        <v>-2.6585647160114405</v>
      </c>
      <c r="P3" s="66">
        <f t="shared" ref="P3:P66" si="3">O3/M3</f>
        <v>-0.7951953165120339</v>
      </c>
    </row>
    <row r="4" spans="1:16" ht="26.25" x14ac:dyDescent="0.25">
      <c r="A4" s="24" t="s">
        <v>91</v>
      </c>
      <c r="B4" s="40" t="s">
        <v>12</v>
      </c>
      <c r="C4">
        <v>0.6</v>
      </c>
      <c r="D4">
        <v>0.4</v>
      </c>
      <c r="F4" s="2">
        <v>397269</v>
      </c>
      <c r="G4" s="2" t="s">
        <v>175</v>
      </c>
      <c r="H4" s="2">
        <v>379716</v>
      </c>
      <c r="I4" s="2" t="s">
        <v>175</v>
      </c>
      <c r="K4" s="24" t="s">
        <v>91</v>
      </c>
      <c r="L4" s="40" t="s">
        <v>12</v>
      </c>
      <c r="M4" s="65">
        <f t="shared" si="0"/>
        <v>1.5801283064184812</v>
      </c>
      <c r="N4" s="65">
        <f t="shared" si="1"/>
        <v>1.0068744352063714</v>
      </c>
      <c r="O4" s="65">
        <f t="shared" si="2"/>
        <v>-0.5732538712121098</v>
      </c>
      <c r="P4" s="66">
        <f t="shared" si="3"/>
        <v>-0.3627894449352958</v>
      </c>
    </row>
    <row r="5" spans="1:16" ht="26.25" x14ac:dyDescent="0.25">
      <c r="A5" s="24" t="s">
        <v>39</v>
      </c>
      <c r="B5" s="40" t="s">
        <v>40</v>
      </c>
      <c r="C5">
        <v>0.4</v>
      </c>
      <c r="D5">
        <v>1.2</v>
      </c>
      <c r="F5" s="2">
        <v>497642</v>
      </c>
      <c r="G5" s="2" t="s">
        <v>176</v>
      </c>
      <c r="H5" s="2">
        <v>448901</v>
      </c>
      <c r="I5" s="2" t="s">
        <v>176</v>
      </c>
      <c r="K5" s="24" t="s">
        <v>39</v>
      </c>
      <c r="L5" s="40" t="s">
        <v>40</v>
      </c>
      <c r="M5" s="65">
        <f t="shared" si="0"/>
        <v>0.89106506779891337</v>
      </c>
      <c r="N5" s="65">
        <f t="shared" si="1"/>
        <v>2.4113720304958184</v>
      </c>
      <c r="O5" s="65">
        <f t="shared" si="2"/>
        <v>1.520306962696905</v>
      </c>
      <c r="P5" s="66">
        <f t="shared" si="3"/>
        <v>1.7061682896540085</v>
      </c>
    </row>
    <row r="6" spans="1:16" ht="26.25" x14ac:dyDescent="0.25">
      <c r="A6" s="19" t="s">
        <v>33</v>
      </c>
      <c r="B6" s="40" t="s">
        <v>12</v>
      </c>
      <c r="C6">
        <v>1.4</v>
      </c>
      <c r="D6">
        <v>3</v>
      </c>
      <c r="F6" s="2">
        <v>965872</v>
      </c>
      <c r="G6" s="2" t="s">
        <v>177</v>
      </c>
      <c r="H6" s="2">
        <v>887061</v>
      </c>
      <c r="I6" s="2" t="s">
        <v>177</v>
      </c>
      <c r="K6" s="19" t="s">
        <v>33</v>
      </c>
      <c r="L6" s="40" t="s">
        <v>12</v>
      </c>
      <c r="M6" s="65">
        <f t="shared" si="0"/>
        <v>1.5782454645170962</v>
      </c>
      <c r="N6" s="65">
        <f t="shared" si="1"/>
        <v>3.106001623403515</v>
      </c>
      <c r="O6" s="65">
        <f t="shared" si="2"/>
        <v>1.5277561588864188</v>
      </c>
      <c r="P6" s="66">
        <f t="shared" si="3"/>
        <v>0.9680092186128183</v>
      </c>
    </row>
    <row r="7" spans="1:16" ht="26.25" x14ac:dyDescent="0.25">
      <c r="A7" s="14" t="s">
        <v>56</v>
      </c>
      <c r="B7" s="22" t="s">
        <v>57</v>
      </c>
      <c r="C7">
        <v>0.8</v>
      </c>
      <c r="D7">
        <v>1</v>
      </c>
      <c r="F7" s="2">
        <v>602274</v>
      </c>
      <c r="G7" s="2" t="s">
        <v>178</v>
      </c>
      <c r="H7" s="2">
        <v>622454</v>
      </c>
      <c r="I7" s="2" t="s">
        <v>178</v>
      </c>
      <c r="K7" s="14" t="s">
        <v>56</v>
      </c>
      <c r="L7" s="22" t="s">
        <v>57</v>
      </c>
      <c r="M7" s="65">
        <f t="shared" si="0"/>
        <v>1.2852355354773204</v>
      </c>
      <c r="N7" s="65">
        <f t="shared" si="1"/>
        <v>1.6603738497760154</v>
      </c>
      <c r="O7" s="65">
        <f t="shared" si="2"/>
        <v>0.37513831429869504</v>
      </c>
      <c r="P7" s="66">
        <f t="shared" si="3"/>
        <v>0.29188293036059992</v>
      </c>
    </row>
    <row r="8" spans="1:16" ht="26.25" x14ac:dyDescent="0.25">
      <c r="A8" s="61" t="s">
        <v>120</v>
      </c>
      <c r="B8" s="22" t="s">
        <v>121</v>
      </c>
      <c r="C8">
        <v>1.5</v>
      </c>
      <c r="D8">
        <v>0.2</v>
      </c>
      <c r="F8" s="2">
        <v>228057</v>
      </c>
      <c r="G8" s="2" t="s">
        <v>179</v>
      </c>
      <c r="H8" s="2">
        <v>214196</v>
      </c>
      <c r="I8" s="2" t="s">
        <v>179</v>
      </c>
      <c r="K8" s="61" t="s">
        <v>120</v>
      </c>
      <c r="L8" s="22" t="s">
        <v>121</v>
      </c>
      <c r="M8" s="65">
        <f t="shared" si="0"/>
        <v>7.0029318941530185</v>
      </c>
      <c r="N8" s="65">
        <f t="shared" si="1"/>
        <v>0.87697373902138509</v>
      </c>
      <c r="O8" s="65">
        <f t="shared" si="2"/>
        <v>-6.1259581551316336</v>
      </c>
      <c r="P8" s="66">
        <f t="shared" si="3"/>
        <v>-0.87477048866438356</v>
      </c>
    </row>
    <row r="9" spans="1:16" ht="26.25" x14ac:dyDescent="0.25">
      <c r="A9" s="14" t="s">
        <v>100</v>
      </c>
      <c r="B9" s="22" t="s">
        <v>101</v>
      </c>
      <c r="C9">
        <v>2.2000000000000002</v>
      </c>
      <c r="D9">
        <v>1</v>
      </c>
      <c r="F9" s="2">
        <v>689326</v>
      </c>
      <c r="G9" s="2" t="s">
        <v>180</v>
      </c>
      <c r="H9" s="2">
        <v>650281</v>
      </c>
      <c r="I9" s="2" t="s">
        <v>180</v>
      </c>
      <c r="K9" s="14" t="s">
        <v>100</v>
      </c>
      <c r="L9" s="22" t="s">
        <v>101</v>
      </c>
      <c r="M9" s="65">
        <f t="shared" si="0"/>
        <v>3.3831528216263433</v>
      </c>
      <c r="N9" s="65">
        <f t="shared" si="1"/>
        <v>1.4506924154899132</v>
      </c>
      <c r="O9" s="65">
        <f t="shared" si="2"/>
        <v>-1.9324604061364301</v>
      </c>
      <c r="P9" s="66">
        <f t="shared" si="3"/>
        <v>-0.57120103880127449</v>
      </c>
    </row>
    <row r="10" spans="1:16" ht="26.25" x14ac:dyDescent="0.25">
      <c r="A10" s="14" t="s">
        <v>112</v>
      </c>
      <c r="B10" s="22" t="s">
        <v>63</v>
      </c>
      <c r="C10">
        <v>0</v>
      </c>
      <c r="D10">
        <v>0.25</v>
      </c>
      <c r="F10" s="2">
        <v>108777</v>
      </c>
      <c r="G10" s="2" t="s">
        <v>181</v>
      </c>
      <c r="H10" s="2">
        <v>103919</v>
      </c>
      <c r="I10" s="2" t="s">
        <v>181</v>
      </c>
      <c r="K10" s="14" t="s">
        <v>112</v>
      </c>
      <c r="L10" s="22" t="s">
        <v>63</v>
      </c>
      <c r="M10" s="65">
        <f t="shared" si="0"/>
        <v>0</v>
      </c>
      <c r="N10" s="65">
        <f t="shared" si="1"/>
        <v>2.2982799672724936</v>
      </c>
      <c r="O10" s="65">
        <f t="shared" si="2"/>
        <v>2.2982799672724936</v>
      </c>
      <c r="P10" s="66"/>
    </row>
    <row r="11" spans="1:16" ht="26.25" x14ac:dyDescent="0.25">
      <c r="A11" s="60" t="s">
        <v>108</v>
      </c>
      <c r="B11" s="40" t="s">
        <v>109</v>
      </c>
      <c r="C11">
        <v>0</v>
      </c>
      <c r="D11">
        <v>0</v>
      </c>
      <c r="F11" s="2">
        <v>145014</v>
      </c>
      <c r="G11" s="2" t="s">
        <v>182</v>
      </c>
      <c r="H11" s="2">
        <v>147340</v>
      </c>
      <c r="I11" s="2" t="s">
        <v>182</v>
      </c>
      <c r="K11" s="60" t="s">
        <v>108</v>
      </c>
      <c r="L11" s="40" t="s">
        <v>109</v>
      </c>
      <c r="M11" s="65">
        <f t="shared" si="0"/>
        <v>0</v>
      </c>
      <c r="N11" s="65">
        <f t="shared" si="1"/>
        <v>0</v>
      </c>
      <c r="O11" s="65">
        <f t="shared" si="2"/>
        <v>0</v>
      </c>
      <c r="P11" s="66"/>
    </row>
    <row r="12" spans="1:16" ht="26.25" x14ac:dyDescent="0.25">
      <c r="A12" s="14" t="s">
        <v>127</v>
      </c>
      <c r="B12" s="22" t="s">
        <v>128</v>
      </c>
      <c r="C12">
        <v>0</v>
      </c>
      <c r="D12">
        <v>0</v>
      </c>
      <c r="F12" s="2">
        <v>42645</v>
      </c>
      <c r="G12" s="2" t="s">
        <v>183</v>
      </c>
      <c r="H12" s="2">
        <v>42570</v>
      </c>
      <c r="I12" s="2" t="s">
        <v>183</v>
      </c>
      <c r="K12" s="14" t="s">
        <v>127</v>
      </c>
      <c r="L12" s="22" t="s">
        <v>128</v>
      </c>
      <c r="M12" s="65">
        <f t="shared" si="0"/>
        <v>0</v>
      </c>
      <c r="N12" s="65">
        <f t="shared" si="1"/>
        <v>0</v>
      </c>
      <c r="O12" s="65">
        <f t="shared" si="2"/>
        <v>0</v>
      </c>
      <c r="P12" s="66"/>
    </row>
    <row r="13" spans="1:16" ht="26.25" x14ac:dyDescent="0.25">
      <c r="A13" s="14" t="s">
        <v>83</v>
      </c>
      <c r="B13" s="22" t="s">
        <v>84</v>
      </c>
      <c r="C13">
        <v>1.4</v>
      </c>
      <c r="D13">
        <v>1.2</v>
      </c>
      <c r="F13" s="2">
        <v>137041</v>
      </c>
      <c r="G13" s="2" t="s">
        <v>184</v>
      </c>
      <c r="H13" s="2">
        <v>127694</v>
      </c>
      <c r="I13" s="2" t="s">
        <v>184</v>
      </c>
      <c r="K13" s="14" t="s">
        <v>83</v>
      </c>
      <c r="L13" s="22" t="s">
        <v>84</v>
      </c>
      <c r="M13" s="65">
        <f t="shared" si="0"/>
        <v>10.963710119504441</v>
      </c>
      <c r="N13" s="65">
        <f t="shared" si="1"/>
        <v>8.7565035281412129</v>
      </c>
      <c r="O13" s="65">
        <f t="shared" si="2"/>
        <v>-2.2072065913632279</v>
      </c>
      <c r="P13" s="66">
        <f t="shared" si="3"/>
        <v>-0.20131931319824001</v>
      </c>
    </row>
    <row r="14" spans="1:16" ht="26.25" x14ac:dyDescent="0.25">
      <c r="A14" s="59" t="s">
        <v>83</v>
      </c>
      <c r="B14" s="22" t="s">
        <v>116</v>
      </c>
      <c r="C14">
        <v>1</v>
      </c>
      <c r="D14">
        <v>1</v>
      </c>
      <c r="F14" s="2">
        <v>47273</v>
      </c>
      <c r="G14" s="2" t="s">
        <v>185</v>
      </c>
      <c r="H14" s="2">
        <v>50566</v>
      </c>
      <c r="I14" s="2" t="s">
        <v>185</v>
      </c>
      <c r="K14" s="59" t="s">
        <v>83</v>
      </c>
      <c r="L14" s="22" t="s">
        <v>116</v>
      </c>
      <c r="M14" s="65">
        <f t="shared" si="0"/>
        <v>19.776134161294149</v>
      </c>
      <c r="N14" s="65">
        <f t="shared" si="1"/>
        <v>21.153724113130117</v>
      </c>
      <c r="O14" s="65">
        <f t="shared" si="2"/>
        <v>1.3775899518359687</v>
      </c>
      <c r="P14" s="66">
        <f t="shared" si="3"/>
        <v>6.9659213504537604E-2</v>
      </c>
    </row>
    <row r="15" spans="1:16" ht="26.25" x14ac:dyDescent="0.25">
      <c r="A15" s="14" t="s">
        <v>43</v>
      </c>
      <c r="B15" s="20" t="s">
        <v>44</v>
      </c>
      <c r="C15">
        <v>1.2</v>
      </c>
      <c r="D15">
        <v>2.6</v>
      </c>
      <c r="F15" s="2">
        <v>873570</v>
      </c>
      <c r="G15" s="2" t="s">
        <v>186</v>
      </c>
      <c r="H15" s="2">
        <v>792137</v>
      </c>
      <c r="I15" s="2" t="s">
        <v>186</v>
      </c>
      <c r="K15" s="14" t="s">
        <v>43</v>
      </c>
      <c r="L15" s="20" t="s">
        <v>44</v>
      </c>
      <c r="M15" s="65">
        <f t="shared" si="0"/>
        <v>1.5148894698770541</v>
      </c>
      <c r="N15" s="65">
        <f t="shared" si="1"/>
        <v>2.9762926840436368</v>
      </c>
      <c r="O15" s="65">
        <f t="shared" si="2"/>
        <v>1.4614032141665827</v>
      </c>
      <c r="P15" s="66">
        <f t="shared" si="3"/>
        <v>0.96469296488356193</v>
      </c>
    </row>
    <row r="16" spans="1:16" ht="26.25" x14ac:dyDescent="0.25">
      <c r="A16" s="62" t="s">
        <v>117</v>
      </c>
      <c r="B16" s="20" t="s">
        <v>118</v>
      </c>
      <c r="C16">
        <v>0</v>
      </c>
      <c r="D16">
        <v>0.4</v>
      </c>
      <c r="F16" s="2">
        <v>64099</v>
      </c>
      <c r="G16" s="2" t="s">
        <v>187</v>
      </c>
      <c r="H16" s="2">
        <v>62195</v>
      </c>
      <c r="I16" s="2" t="s">
        <v>187</v>
      </c>
      <c r="K16" s="62" t="s">
        <v>117</v>
      </c>
      <c r="L16" s="20" t="s">
        <v>118</v>
      </c>
      <c r="M16" s="65">
        <f t="shared" si="0"/>
        <v>0</v>
      </c>
      <c r="N16" s="65">
        <f t="shared" si="1"/>
        <v>6.2403469632911595</v>
      </c>
      <c r="O16" s="65">
        <f t="shared" si="2"/>
        <v>6.2403469632911595</v>
      </c>
      <c r="P16" s="66"/>
    </row>
    <row r="17" spans="1:16" ht="26.25" x14ac:dyDescent="0.25">
      <c r="A17" s="14" t="s">
        <v>19</v>
      </c>
      <c r="B17" s="22" t="s">
        <v>20</v>
      </c>
      <c r="C17">
        <v>6.4</v>
      </c>
      <c r="D17">
        <v>6</v>
      </c>
      <c r="F17" s="2">
        <v>2699347</v>
      </c>
      <c r="G17" s="2" t="s">
        <v>188</v>
      </c>
      <c r="H17" s="2">
        <v>2717534</v>
      </c>
      <c r="I17" s="2" t="s">
        <v>188</v>
      </c>
      <c r="K17" s="14" t="s">
        <v>19</v>
      </c>
      <c r="L17" s="22" t="s">
        <v>20</v>
      </c>
      <c r="M17" s="65">
        <f t="shared" si="0"/>
        <v>2.3550763302317468</v>
      </c>
      <c r="N17" s="65">
        <f t="shared" si="1"/>
        <v>2.2227598007962666</v>
      </c>
      <c r="O17" s="65">
        <f t="shared" si="2"/>
        <v>-0.13231652943548022</v>
      </c>
      <c r="P17" s="66">
        <f t="shared" si="3"/>
        <v>-5.6183541797330989E-2</v>
      </c>
    </row>
    <row r="18" spans="1:16" ht="26.25" x14ac:dyDescent="0.25">
      <c r="A18" s="14" t="s">
        <v>80</v>
      </c>
      <c r="B18" s="20" t="s">
        <v>52</v>
      </c>
      <c r="C18">
        <v>0.2</v>
      </c>
      <c r="D18">
        <v>0.8</v>
      </c>
      <c r="F18" s="2">
        <v>383331</v>
      </c>
      <c r="G18" s="2" t="s">
        <v>189</v>
      </c>
      <c r="H18" s="2">
        <v>390584</v>
      </c>
      <c r="I18" s="2" t="s">
        <v>189</v>
      </c>
      <c r="K18" s="14" t="s">
        <v>80</v>
      </c>
      <c r="L18" s="20" t="s">
        <v>52</v>
      </c>
      <c r="M18" s="65">
        <f t="shared" si="0"/>
        <v>0.51205374516109214</v>
      </c>
      <c r="N18" s="65">
        <f t="shared" si="1"/>
        <v>2.0869692250300655</v>
      </c>
      <c r="O18" s="65">
        <f t="shared" si="2"/>
        <v>1.5749154798689733</v>
      </c>
      <c r="P18" s="66">
        <f t="shared" si="3"/>
        <v>3.0756839389457151</v>
      </c>
    </row>
    <row r="19" spans="1:16" ht="39" x14ac:dyDescent="0.25">
      <c r="A19" s="24" t="s">
        <v>74</v>
      </c>
      <c r="B19" s="40" t="s">
        <v>63</v>
      </c>
      <c r="C19">
        <v>0.6</v>
      </c>
      <c r="D19">
        <v>2.6</v>
      </c>
      <c r="F19" s="2">
        <v>471686</v>
      </c>
      <c r="G19" s="2" t="s">
        <v>190</v>
      </c>
      <c r="H19" s="2">
        <v>442040</v>
      </c>
      <c r="I19" s="2" t="s">
        <v>190</v>
      </c>
      <c r="K19" s="24" t="s">
        <v>74</v>
      </c>
      <c r="L19" s="40" t="s">
        <v>63</v>
      </c>
      <c r="M19" s="65">
        <f t="shared" si="0"/>
        <v>1.357343226857298</v>
      </c>
      <c r="N19" s="65">
        <f t="shared" si="1"/>
        <v>5.5121415517950503</v>
      </c>
      <c r="O19" s="65">
        <f t="shared" si="2"/>
        <v>4.1547983249377527</v>
      </c>
      <c r="P19" s="66">
        <f t="shared" si="3"/>
        <v>3.0609784192591403</v>
      </c>
    </row>
    <row r="20" spans="1:16" ht="26.25" x14ac:dyDescent="0.25">
      <c r="A20" s="19" t="s">
        <v>51</v>
      </c>
      <c r="B20" s="22" t="s">
        <v>52</v>
      </c>
      <c r="C20">
        <v>2.8</v>
      </c>
      <c r="D20">
        <v>0.8</v>
      </c>
      <c r="F20" s="2">
        <v>889079</v>
      </c>
      <c r="G20" s="2" t="s">
        <v>191</v>
      </c>
      <c r="H20" s="2">
        <v>824663</v>
      </c>
      <c r="I20" s="2" t="s">
        <v>191</v>
      </c>
      <c r="K20" s="19" t="s">
        <v>51</v>
      </c>
      <c r="L20" s="22" t="s">
        <v>52</v>
      </c>
      <c r="M20" s="65">
        <f t="shared" si="0"/>
        <v>3.3953263333022092</v>
      </c>
      <c r="N20" s="65">
        <f t="shared" si="1"/>
        <v>0.89980755365946108</v>
      </c>
      <c r="O20" s="65">
        <f t="shared" si="2"/>
        <v>-2.4955187796427483</v>
      </c>
      <c r="P20" s="66">
        <f t="shared" si="3"/>
        <v>-0.73498642977733142</v>
      </c>
    </row>
    <row r="21" spans="1:16" ht="26.25" x14ac:dyDescent="0.25">
      <c r="A21" s="20" t="s">
        <v>15</v>
      </c>
      <c r="B21" s="40" t="s">
        <v>12</v>
      </c>
      <c r="C21">
        <v>1.4</v>
      </c>
      <c r="D21">
        <v>2.6</v>
      </c>
      <c r="F21" s="2">
        <v>1338846</v>
      </c>
      <c r="G21" s="2" t="s">
        <v>192</v>
      </c>
      <c r="H21" s="2">
        <v>1260688</v>
      </c>
      <c r="I21" s="2" t="s">
        <v>192</v>
      </c>
      <c r="K21" s="20" t="s">
        <v>15</v>
      </c>
      <c r="L21" s="40" t="s">
        <v>12</v>
      </c>
      <c r="M21" s="65">
        <f t="shared" si="0"/>
        <v>1.1105047402688055</v>
      </c>
      <c r="N21" s="65">
        <f t="shared" si="1"/>
        <v>1.9419709212261904</v>
      </c>
      <c r="O21" s="65">
        <f t="shared" si="2"/>
        <v>0.83146618095738489</v>
      </c>
      <c r="P21" s="66">
        <f t="shared" si="3"/>
        <v>0.74872816909914552</v>
      </c>
    </row>
    <row r="22" spans="1:16" ht="26.25" x14ac:dyDescent="0.25">
      <c r="A22" s="20" t="s">
        <v>129</v>
      </c>
      <c r="B22" s="20" t="s">
        <v>8</v>
      </c>
      <c r="C22">
        <v>0</v>
      </c>
      <c r="D22">
        <v>0</v>
      </c>
      <c r="F22" s="2">
        <v>68640</v>
      </c>
      <c r="G22" s="2" t="s">
        <v>193</v>
      </c>
      <c r="H22" s="2">
        <v>66510</v>
      </c>
      <c r="I22" s="2" t="s">
        <v>193</v>
      </c>
      <c r="K22" s="20" t="s">
        <v>129</v>
      </c>
      <c r="L22" s="20" t="s">
        <v>8</v>
      </c>
      <c r="M22" s="65">
        <f t="shared" si="0"/>
        <v>0</v>
      </c>
      <c r="N22" s="65">
        <f t="shared" si="1"/>
        <v>0</v>
      </c>
      <c r="O22" s="65">
        <f t="shared" si="2"/>
        <v>0</v>
      </c>
      <c r="P22" s="66"/>
    </row>
    <row r="23" spans="1:16" ht="26.25" x14ac:dyDescent="0.25">
      <c r="A23" s="14" t="s">
        <v>62</v>
      </c>
      <c r="B23" s="22" t="s">
        <v>63</v>
      </c>
      <c r="C23">
        <v>1.6</v>
      </c>
      <c r="D23">
        <v>2.8</v>
      </c>
      <c r="F23" s="2">
        <v>715878</v>
      </c>
      <c r="G23" s="2" t="s">
        <v>194</v>
      </c>
      <c r="H23" s="2">
        <v>649654</v>
      </c>
      <c r="I23" s="2" t="s">
        <v>194</v>
      </c>
      <c r="K23" s="14" t="s">
        <v>62</v>
      </c>
      <c r="L23" s="22" t="s">
        <v>63</v>
      </c>
      <c r="M23" s="65">
        <f t="shared" si="0"/>
        <v>2.4628494552484863</v>
      </c>
      <c r="N23" s="65">
        <f t="shared" si="1"/>
        <v>3.9112809724562001</v>
      </c>
      <c r="O23" s="65">
        <f t="shared" si="2"/>
        <v>1.4484315172077138</v>
      </c>
      <c r="P23" s="66">
        <f t="shared" si="3"/>
        <v>0.5881120805500375</v>
      </c>
    </row>
    <row r="24" spans="1:16" ht="26.25" x14ac:dyDescent="0.25">
      <c r="A24" s="61" t="s">
        <v>94</v>
      </c>
      <c r="B24" s="22" t="s">
        <v>95</v>
      </c>
      <c r="C24">
        <v>1</v>
      </c>
      <c r="D24">
        <v>0.2</v>
      </c>
      <c r="F24" s="2">
        <v>215408</v>
      </c>
      <c r="G24" s="2" t="s">
        <v>195</v>
      </c>
      <c r="H24" s="2">
        <v>208020</v>
      </c>
      <c r="I24" s="2" t="s">
        <v>195</v>
      </c>
      <c r="K24" s="61" t="s">
        <v>94</v>
      </c>
      <c r="L24" s="22" t="s">
        <v>95</v>
      </c>
      <c r="M24" s="65">
        <f t="shared" si="0"/>
        <v>4.8072300740313434</v>
      </c>
      <c r="N24" s="65">
        <f t="shared" si="1"/>
        <v>0.92847062318948237</v>
      </c>
      <c r="O24" s="65">
        <f t="shared" si="2"/>
        <v>-3.8787594508418612</v>
      </c>
      <c r="P24" s="66">
        <f t="shared" si="3"/>
        <v>-0.80685954096412393</v>
      </c>
    </row>
    <row r="25" spans="1:16" ht="26.25" x14ac:dyDescent="0.25">
      <c r="A25" s="14" t="s">
        <v>25</v>
      </c>
      <c r="B25" s="22" t="s">
        <v>26</v>
      </c>
      <c r="C25">
        <v>2.6</v>
      </c>
      <c r="D25">
        <v>3.2</v>
      </c>
      <c r="F25" s="2">
        <v>672351</v>
      </c>
      <c r="G25" s="2" t="s">
        <v>196</v>
      </c>
      <c r="H25" s="2">
        <v>690074</v>
      </c>
      <c r="I25" s="2" t="s">
        <v>196</v>
      </c>
      <c r="K25" s="14" t="s">
        <v>25</v>
      </c>
      <c r="L25" s="22" t="s">
        <v>26</v>
      </c>
      <c r="M25" s="65">
        <f t="shared" si="0"/>
        <v>3.76771186858221</v>
      </c>
      <c r="N25" s="65">
        <f t="shared" si="1"/>
        <v>4.7594188154698962</v>
      </c>
      <c r="O25" s="65">
        <f t="shared" si="2"/>
        <v>0.99170694688768624</v>
      </c>
      <c r="P25" s="66">
        <f t="shared" si="3"/>
        <v>0.26321199217945124</v>
      </c>
    </row>
    <row r="26" spans="1:16" ht="26.25" x14ac:dyDescent="0.25">
      <c r="A26" s="14" t="s">
        <v>71</v>
      </c>
      <c r="B26" s="40" t="s">
        <v>12</v>
      </c>
      <c r="C26">
        <v>0.2</v>
      </c>
      <c r="D26">
        <v>0.4</v>
      </c>
      <c r="F26" s="2">
        <v>679879</v>
      </c>
      <c r="G26" s="2" t="s">
        <v>197</v>
      </c>
      <c r="H26" s="2">
        <v>676325</v>
      </c>
      <c r="I26" s="2" t="s">
        <v>197</v>
      </c>
      <c r="K26" s="14" t="s">
        <v>71</v>
      </c>
      <c r="L26" s="40" t="s">
        <v>12</v>
      </c>
      <c r="M26" s="65">
        <f t="shared" si="0"/>
        <v>0.29571581709976719</v>
      </c>
      <c r="N26" s="65">
        <f t="shared" si="1"/>
        <v>0.5883399840265694</v>
      </c>
      <c r="O26" s="65">
        <f t="shared" si="2"/>
        <v>0.29262416692680221</v>
      </c>
      <c r="P26" s="66">
        <f t="shared" si="3"/>
        <v>0.98954519848384737</v>
      </c>
    </row>
    <row r="27" spans="1:16" ht="26.25" x14ac:dyDescent="0.25">
      <c r="A27" s="63" t="s">
        <v>123</v>
      </c>
      <c r="B27" s="22" t="s">
        <v>124</v>
      </c>
      <c r="C27">
        <v>0</v>
      </c>
      <c r="D27">
        <v>0.4</v>
      </c>
      <c r="F27" s="2">
        <v>123550</v>
      </c>
      <c r="G27" s="2" t="s">
        <v>198</v>
      </c>
      <c r="H27" s="2">
        <v>113464</v>
      </c>
      <c r="I27" s="2" t="s">
        <v>198</v>
      </c>
      <c r="K27" s="63" t="s">
        <v>123</v>
      </c>
      <c r="L27" s="22" t="s">
        <v>124</v>
      </c>
      <c r="M27" s="65">
        <f t="shared" si="0"/>
        <v>0</v>
      </c>
      <c r="N27" s="65">
        <f t="shared" si="1"/>
        <v>3.2375556454876571</v>
      </c>
      <c r="O27" s="65">
        <f t="shared" si="2"/>
        <v>3.2375556454876571</v>
      </c>
      <c r="P27" s="66"/>
    </row>
    <row r="28" spans="1:16" ht="26.25" x14ac:dyDescent="0.25">
      <c r="A28" s="24" t="s">
        <v>119</v>
      </c>
      <c r="B28" s="40" t="s">
        <v>63</v>
      </c>
      <c r="C28">
        <v>0.4</v>
      </c>
      <c r="D28">
        <v>0.2</v>
      </c>
      <c r="F28" s="2">
        <v>166069</v>
      </c>
      <c r="G28" s="2" t="s">
        <v>199</v>
      </c>
      <c r="H28" s="2">
        <v>153292</v>
      </c>
      <c r="I28" s="2" t="s">
        <v>199</v>
      </c>
      <c r="K28" s="24" t="s">
        <v>119</v>
      </c>
      <c r="L28" s="40" t="s">
        <v>63</v>
      </c>
      <c r="M28" s="65">
        <f t="shared" si="0"/>
        <v>2.6093990553975424</v>
      </c>
      <c r="N28" s="65">
        <f t="shared" si="1"/>
        <v>1.2043186868109039</v>
      </c>
      <c r="O28" s="65">
        <f t="shared" si="2"/>
        <v>-1.4050803685866384</v>
      </c>
      <c r="P28" s="66">
        <f t="shared" si="3"/>
        <v>-0.53846894965345737</v>
      </c>
    </row>
    <row r="29" spans="1:16" ht="26.25" x14ac:dyDescent="0.25">
      <c r="A29" s="14" t="s">
        <v>31</v>
      </c>
      <c r="B29" s="40" t="s">
        <v>12</v>
      </c>
      <c r="C29">
        <v>1.4</v>
      </c>
      <c r="D29">
        <v>0.8</v>
      </c>
      <c r="F29" s="2">
        <v>892221</v>
      </c>
      <c r="G29" s="2" t="s">
        <v>200</v>
      </c>
      <c r="H29" s="2">
        <v>796614</v>
      </c>
      <c r="I29" s="2" t="s">
        <v>200</v>
      </c>
      <c r="K29" s="14" t="s">
        <v>31</v>
      </c>
      <c r="L29" s="40" t="s">
        <v>12</v>
      </c>
      <c r="M29" s="65">
        <f t="shared" si="0"/>
        <v>1.7574383578495985</v>
      </c>
      <c r="N29" s="65">
        <f t="shared" si="1"/>
        <v>0.89663883723875593</v>
      </c>
      <c r="O29" s="65">
        <f t="shared" si="2"/>
        <v>-0.86079952061084253</v>
      </c>
      <c r="P29" s="66">
        <f t="shared" si="3"/>
        <v>-0.48980353522277548</v>
      </c>
    </row>
    <row r="30" spans="1:16" ht="26.25" x14ac:dyDescent="0.25">
      <c r="A30" s="23" t="s">
        <v>38</v>
      </c>
      <c r="B30" s="22" t="s">
        <v>8</v>
      </c>
      <c r="C30">
        <v>2.2000000000000002</v>
      </c>
      <c r="D30">
        <v>2.2000000000000002</v>
      </c>
      <c r="F30" s="2">
        <v>526147</v>
      </c>
      <c r="G30" s="2" t="s">
        <v>201</v>
      </c>
      <c r="H30" s="2">
        <v>510451</v>
      </c>
      <c r="I30" s="2" t="s">
        <v>201</v>
      </c>
      <c r="K30" s="23" t="s">
        <v>38</v>
      </c>
      <c r="L30" s="22" t="s">
        <v>8</v>
      </c>
      <c r="M30" s="65">
        <f t="shared" si="0"/>
        <v>4.3099141739363818</v>
      </c>
      <c r="N30" s="65">
        <f t="shared" si="1"/>
        <v>4.181340956044604</v>
      </c>
      <c r="O30" s="65">
        <f t="shared" si="2"/>
        <v>-0.12857321789177778</v>
      </c>
      <c r="P30" s="66">
        <f t="shared" si="3"/>
        <v>-2.9831967111852663E-2</v>
      </c>
    </row>
    <row r="31" spans="1:16" ht="26.25" x14ac:dyDescent="0.25">
      <c r="A31" s="14" t="s">
        <v>98</v>
      </c>
      <c r="B31" s="22" t="s">
        <v>99</v>
      </c>
      <c r="C31">
        <v>0.6</v>
      </c>
      <c r="D31">
        <v>0.8</v>
      </c>
      <c r="F31" s="2">
        <v>347181</v>
      </c>
      <c r="G31" s="2" t="s">
        <v>202</v>
      </c>
      <c r="H31" s="2">
        <v>347973</v>
      </c>
      <c r="I31" s="2" t="s">
        <v>202</v>
      </c>
      <c r="K31" s="14" t="s">
        <v>98</v>
      </c>
      <c r="L31" s="22" t="s">
        <v>99</v>
      </c>
      <c r="M31" s="65">
        <f t="shared" si="0"/>
        <v>1.7242717107361778</v>
      </c>
      <c r="N31" s="65">
        <f t="shared" si="1"/>
        <v>2.3042735633574418</v>
      </c>
      <c r="O31" s="65">
        <f t="shared" si="2"/>
        <v>0.58000185262126402</v>
      </c>
      <c r="P31" s="66">
        <f t="shared" si="3"/>
        <v>0.33637497443696518</v>
      </c>
    </row>
    <row r="32" spans="1:16" ht="26.25" x14ac:dyDescent="0.25">
      <c r="A32" s="14" t="s">
        <v>11</v>
      </c>
      <c r="B32" s="40" t="s">
        <v>12</v>
      </c>
      <c r="C32">
        <v>5</v>
      </c>
      <c r="D32">
        <v>9.4</v>
      </c>
      <c r="F32" s="2">
        <v>2313238</v>
      </c>
      <c r="G32" s="2" t="s">
        <v>203</v>
      </c>
      <c r="H32" s="2">
        <v>2217706</v>
      </c>
      <c r="I32" s="2" t="s">
        <v>203</v>
      </c>
      <c r="K32" s="14" t="s">
        <v>11</v>
      </c>
      <c r="L32" s="40" t="s">
        <v>12</v>
      </c>
      <c r="M32" s="65">
        <f t="shared" si="0"/>
        <v>2.2545819869721231</v>
      </c>
      <c r="N32" s="65">
        <f t="shared" si="1"/>
        <v>4.0635680375300769</v>
      </c>
      <c r="O32" s="65">
        <f t="shared" si="2"/>
        <v>1.8089860505579538</v>
      </c>
      <c r="P32" s="66">
        <f t="shared" si="3"/>
        <v>0.8023598436477356</v>
      </c>
    </row>
    <row r="33" spans="1:16" ht="39" x14ac:dyDescent="0.25">
      <c r="A33" s="14" t="s">
        <v>27</v>
      </c>
      <c r="B33" s="22" t="s">
        <v>28</v>
      </c>
      <c r="C33">
        <v>1.6</v>
      </c>
      <c r="D33">
        <v>4</v>
      </c>
      <c r="F33" s="2">
        <v>869387</v>
      </c>
      <c r="G33" s="2" t="s">
        <v>204</v>
      </c>
      <c r="H33" s="2">
        <v>841449</v>
      </c>
      <c r="I33" s="2" t="s">
        <v>204</v>
      </c>
      <c r="K33" s="14" t="s">
        <v>27</v>
      </c>
      <c r="L33" s="22" t="s">
        <v>28</v>
      </c>
      <c r="M33" s="65">
        <f t="shared" si="0"/>
        <v>1.9014818485731162</v>
      </c>
      <c r="N33" s="65">
        <f t="shared" si="1"/>
        <v>4.6009429632603203</v>
      </c>
      <c r="O33" s="65">
        <f t="shared" si="2"/>
        <v>2.6994611146872041</v>
      </c>
      <c r="P33" s="66">
        <f t="shared" si="3"/>
        <v>1.4196617846827706</v>
      </c>
    </row>
    <row r="34" spans="1:16" ht="26.25" x14ac:dyDescent="0.25">
      <c r="A34" s="60" t="s">
        <v>64</v>
      </c>
      <c r="B34" s="22" t="s">
        <v>65</v>
      </c>
      <c r="C34">
        <v>1</v>
      </c>
      <c r="D34">
        <v>0.8</v>
      </c>
      <c r="F34" s="2">
        <v>163778</v>
      </c>
      <c r="G34" s="2" t="s">
        <v>205</v>
      </c>
      <c r="H34" s="2">
        <v>173212</v>
      </c>
      <c r="I34" s="2" t="s">
        <v>205</v>
      </c>
      <c r="K34" s="60" t="s">
        <v>64</v>
      </c>
      <c r="L34" s="22" t="s">
        <v>65</v>
      </c>
      <c r="M34" s="65">
        <f t="shared" si="0"/>
        <v>5.7732720596725393</v>
      </c>
      <c r="N34" s="65">
        <f t="shared" si="1"/>
        <v>4.8846609434722614</v>
      </c>
      <c r="O34" s="65">
        <f t="shared" si="2"/>
        <v>-0.88861111620027788</v>
      </c>
      <c r="P34" s="66">
        <f t="shared" si="3"/>
        <v>-0.15391810865928254</v>
      </c>
    </row>
    <row r="35" spans="1:16" ht="26.25" x14ac:dyDescent="0.25">
      <c r="A35" s="14" t="s">
        <v>23</v>
      </c>
      <c r="B35" s="22" t="s">
        <v>24</v>
      </c>
      <c r="C35">
        <v>4.8</v>
      </c>
      <c r="D35">
        <v>7.6</v>
      </c>
      <c r="F35" s="2">
        <v>902488</v>
      </c>
      <c r="G35" s="2" t="s">
        <v>206</v>
      </c>
      <c r="H35" s="2">
        <v>846951</v>
      </c>
      <c r="I35" s="2" t="s">
        <v>206</v>
      </c>
      <c r="K35" s="14" t="s">
        <v>23</v>
      </c>
      <c r="L35" s="22" t="s">
        <v>24</v>
      </c>
      <c r="M35" s="65">
        <f t="shared" si="0"/>
        <v>5.6673880779407542</v>
      </c>
      <c r="N35" s="65">
        <f t="shared" si="1"/>
        <v>8.421164602742639</v>
      </c>
      <c r="O35" s="65">
        <f t="shared" si="2"/>
        <v>2.7537765248018848</v>
      </c>
      <c r="P35" s="66">
        <f t="shared" si="3"/>
        <v>0.48589870447030858</v>
      </c>
    </row>
    <row r="36" spans="1:16" ht="26.25" x14ac:dyDescent="0.25">
      <c r="A36" s="22" t="s">
        <v>58</v>
      </c>
      <c r="B36" s="20" t="s">
        <v>59</v>
      </c>
      <c r="C36">
        <v>0.8</v>
      </c>
      <c r="D36">
        <v>1.2</v>
      </c>
      <c r="F36" s="2">
        <v>491158</v>
      </c>
      <c r="G36" s="2" t="s">
        <v>207</v>
      </c>
      <c r="H36" s="2">
        <v>467990</v>
      </c>
      <c r="I36" s="2" t="s">
        <v>207</v>
      </c>
      <c r="K36" s="22" t="s">
        <v>58</v>
      </c>
      <c r="L36" s="20" t="s">
        <v>59</v>
      </c>
      <c r="M36" s="65">
        <f t="shared" si="0"/>
        <v>1.7094382358597409</v>
      </c>
      <c r="N36" s="65">
        <f t="shared" si="1"/>
        <v>2.4432056486914595</v>
      </c>
      <c r="O36" s="65">
        <f t="shared" si="2"/>
        <v>0.73376741283171865</v>
      </c>
      <c r="P36" s="66">
        <f t="shared" si="3"/>
        <v>0.42924476441389492</v>
      </c>
    </row>
    <row r="37" spans="1:16" ht="26.25" x14ac:dyDescent="0.25">
      <c r="A37" s="14" t="s">
        <v>69</v>
      </c>
      <c r="B37" s="22" t="s">
        <v>70</v>
      </c>
      <c r="C37">
        <v>0.8</v>
      </c>
      <c r="D37">
        <v>1.4</v>
      </c>
      <c r="F37" s="2">
        <v>644594</v>
      </c>
      <c r="G37" s="2" t="s">
        <v>208</v>
      </c>
      <c r="H37" s="2">
        <v>605097</v>
      </c>
      <c r="I37" s="2" t="s">
        <v>208</v>
      </c>
      <c r="K37" s="14" t="s">
        <v>69</v>
      </c>
      <c r="L37" s="22" t="s">
        <v>70</v>
      </c>
      <c r="M37" s="65">
        <f t="shared" si="0"/>
        <v>1.322102076196048</v>
      </c>
      <c r="N37" s="65">
        <f t="shared" si="1"/>
        <v>2.17190976025219</v>
      </c>
      <c r="O37" s="65">
        <f t="shared" si="2"/>
        <v>0.84980768405614193</v>
      </c>
      <c r="P37" s="66">
        <f t="shared" si="3"/>
        <v>0.64277010024914905</v>
      </c>
    </row>
    <row r="38" spans="1:16" ht="26.25" x14ac:dyDescent="0.25">
      <c r="A38" s="60" t="s">
        <v>48</v>
      </c>
      <c r="B38" s="40" t="s">
        <v>49</v>
      </c>
      <c r="C38">
        <v>1</v>
      </c>
      <c r="D38">
        <v>0.6</v>
      </c>
      <c r="F38" s="2">
        <v>198067</v>
      </c>
      <c r="G38" s="2" t="s">
        <v>209</v>
      </c>
      <c r="H38" s="2">
        <v>196943</v>
      </c>
      <c r="I38" s="2" t="s">
        <v>209</v>
      </c>
      <c r="K38" s="60" t="s">
        <v>48</v>
      </c>
      <c r="L38" s="40" t="s">
        <v>49</v>
      </c>
      <c r="M38" s="65">
        <f t="shared" si="0"/>
        <v>5.077611288545417</v>
      </c>
      <c r="N38" s="65">
        <f t="shared" si="1"/>
        <v>3.0292779715954703</v>
      </c>
      <c r="O38" s="65">
        <f t="shared" si="2"/>
        <v>-2.0483333169499467</v>
      </c>
      <c r="P38" s="66">
        <f t="shared" si="3"/>
        <v>-0.40340490844007332</v>
      </c>
    </row>
    <row r="39" spans="1:16" ht="26.25" x14ac:dyDescent="0.25">
      <c r="A39" s="24" t="s">
        <v>50</v>
      </c>
      <c r="B39" s="40" t="s">
        <v>8</v>
      </c>
      <c r="C39">
        <v>1.4</v>
      </c>
      <c r="D39">
        <v>1.6</v>
      </c>
      <c r="F39" s="2">
        <v>462081</v>
      </c>
      <c r="G39" s="2" t="s">
        <v>210</v>
      </c>
      <c r="H39" s="2">
        <v>470237</v>
      </c>
      <c r="I39" s="2" t="s">
        <v>210</v>
      </c>
      <c r="K39" s="24" t="s">
        <v>50</v>
      </c>
      <c r="L39" s="40" t="s">
        <v>8</v>
      </c>
      <c r="M39" s="65">
        <f t="shared" si="0"/>
        <v>2.977222124162922</v>
      </c>
      <c r="N39" s="65">
        <f t="shared" si="1"/>
        <v>3.4625963846165502</v>
      </c>
      <c r="O39" s="65">
        <f t="shared" si="2"/>
        <v>0.48537426045362819</v>
      </c>
      <c r="P39" s="66">
        <f t="shared" si="3"/>
        <v>0.16302924008066627</v>
      </c>
    </row>
    <row r="40" spans="1:16" ht="26.25" x14ac:dyDescent="0.25">
      <c r="A40" s="14" t="s">
        <v>7</v>
      </c>
      <c r="B40" s="40" t="s">
        <v>8</v>
      </c>
      <c r="C40">
        <v>10.199999999999999</v>
      </c>
      <c r="D40">
        <v>17</v>
      </c>
      <c r="F40" s="2">
        <v>3973278</v>
      </c>
      <c r="G40" s="2" t="s">
        <v>211</v>
      </c>
      <c r="H40" s="2">
        <v>3900794</v>
      </c>
      <c r="I40" s="2" t="s">
        <v>211</v>
      </c>
      <c r="K40" s="14" t="s">
        <v>7</v>
      </c>
      <c r="L40" s="40" t="s">
        <v>8</v>
      </c>
      <c r="M40" s="65">
        <f t="shared" si="0"/>
        <v>2.6148522582838263</v>
      </c>
      <c r="N40" s="65">
        <f t="shared" si="1"/>
        <v>4.2785830742273765</v>
      </c>
      <c r="O40" s="65">
        <f t="shared" si="2"/>
        <v>1.6637308159435502</v>
      </c>
      <c r="P40" s="66">
        <f t="shared" si="3"/>
        <v>0.63626188082820634</v>
      </c>
    </row>
    <row r="41" spans="1:16" ht="64.5" x14ac:dyDescent="0.25">
      <c r="A41" s="14" t="s">
        <v>34</v>
      </c>
      <c r="B41" s="22" t="s">
        <v>35</v>
      </c>
      <c r="C41">
        <v>1</v>
      </c>
      <c r="D41">
        <v>2.6</v>
      </c>
      <c r="F41" s="2">
        <v>618733</v>
      </c>
      <c r="G41" s="2" t="s">
        <v>212</v>
      </c>
      <c r="H41" s="2">
        <v>608732</v>
      </c>
      <c r="I41" s="2" t="s">
        <v>212</v>
      </c>
      <c r="K41" s="14" t="s">
        <v>34</v>
      </c>
      <c r="L41" s="22" t="s">
        <v>35</v>
      </c>
      <c r="M41" s="65">
        <f t="shared" si="0"/>
        <v>1.64275904667407</v>
      </c>
      <c r="N41" s="65">
        <f t="shared" si="1"/>
        <v>4.2021356546361686</v>
      </c>
      <c r="O41" s="65">
        <f t="shared" si="2"/>
        <v>2.5593766079620988</v>
      </c>
      <c r="P41" s="66">
        <f t="shared" si="3"/>
        <v>1.5579744413179843</v>
      </c>
    </row>
    <row r="42" spans="1:16" ht="26.25" x14ac:dyDescent="0.25">
      <c r="A42" s="19" t="s">
        <v>115</v>
      </c>
      <c r="B42" s="22" t="s">
        <v>67</v>
      </c>
      <c r="C42">
        <v>1</v>
      </c>
      <c r="D42">
        <v>0</v>
      </c>
      <c r="F42" s="2">
        <v>258366</v>
      </c>
      <c r="G42" s="2" t="s">
        <v>213</v>
      </c>
      <c r="H42" s="2">
        <v>243122</v>
      </c>
      <c r="I42" s="2" t="s">
        <v>213</v>
      </c>
      <c r="K42" s="19" t="s">
        <v>115</v>
      </c>
      <c r="L42" s="22" t="s">
        <v>67</v>
      </c>
      <c r="M42" s="65">
        <f t="shared" si="0"/>
        <v>4.1131612935069635</v>
      </c>
      <c r="N42" s="65">
        <f t="shared" si="1"/>
        <v>0</v>
      </c>
      <c r="O42" s="65">
        <f t="shared" si="2"/>
        <v>-4.1131612935069635</v>
      </c>
      <c r="P42" s="66">
        <f t="shared" si="3"/>
        <v>-1</v>
      </c>
    </row>
    <row r="43" spans="1:16" ht="26.25" x14ac:dyDescent="0.25">
      <c r="A43" s="63" t="s">
        <v>125</v>
      </c>
      <c r="B43" s="22" t="s">
        <v>126</v>
      </c>
      <c r="C43">
        <v>1</v>
      </c>
      <c r="D43">
        <v>0.2</v>
      </c>
      <c r="F43" s="2">
        <v>112441</v>
      </c>
      <c r="G43" s="2" t="s">
        <v>214</v>
      </c>
      <c r="H43" s="2">
        <v>110139</v>
      </c>
      <c r="I43" s="2" t="s">
        <v>214</v>
      </c>
      <c r="K43" s="63" t="s">
        <v>125</v>
      </c>
      <c r="L43" s="22" t="s">
        <v>126</v>
      </c>
      <c r="M43" s="65">
        <f t="shared" si="0"/>
        <v>9.079435985436584</v>
      </c>
      <c r="N43" s="65">
        <f t="shared" si="1"/>
        <v>1.7787106126768706</v>
      </c>
      <c r="O43" s="65">
        <f t="shared" si="2"/>
        <v>-7.3007253727597137</v>
      </c>
      <c r="P43" s="66">
        <f t="shared" si="3"/>
        <v>-0.80409459183038212</v>
      </c>
    </row>
    <row r="44" spans="1:16" ht="26.25" x14ac:dyDescent="0.25">
      <c r="A44" s="14" t="s">
        <v>16</v>
      </c>
      <c r="B44" s="22" t="s">
        <v>17</v>
      </c>
      <c r="C44">
        <v>1</v>
      </c>
      <c r="D44">
        <v>2</v>
      </c>
      <c r="F44" s="2">
        <v>650910</v>
      </c>
      <c r="G44" s="2" t="s">
        <v>215</v>
      </c>
      <c r="H44" s="2">
        <v>657167</v>
      </c>
      <c r="I44" s="2" t="s">
        <v>215</v>
      </c>
      <c r="K44" s="14" t="s">
        <v>16</v>
      </c>
      <c r="L44" s="22" t="s">
        <v>17</v>
      </c>
      <c r="M44" s="65">
        <f t="shared" si="0"/>
        <v>1.5216832251162946</v>
      </c>
      <c r="N44" s="65">
        <f t="shared" si="1"/>
        <v>3.0726214069533424</v>
      </c>
      <c r="O44" s="65">
        <f t="shared" si="2"/>
        <v>1.5509381818370478</v>
      </c>
      <c r="P44" s="66">
        <f t="shared" si="3"/>
        <v>1.0192253921433072</v>
      </c>
    </row>
    <row r="45" spans="1:16" ht="26.25" x14ac:dyDescent="0.25">
      <c r="A45" s="23" t="s">
        <v>55</v>
      </c>
      <c r="B45" s="22" t="s">
        <v>14</v>
      </c>
      <c r="C45">
        <v>2</v>
      </c>
      <c r="D45">
        <v>2.2000000000000002</v>
      </c>
      <c r="F45" s="2">
        <v>508918</v>
      </c>
      <c r="G45" s="2" t="s">
        <v>216</v>
      </c>
      <c r="H45" s="2">
        <v>458860</v>
      </c>
      <c r="I45" s="2" t="s">
        <v>216</v>
      </c>
      <c r="K45" s="23" t="s">
        <v>55</v>
      </c>
      <c r="L45" s="22" t="s">
        <v>14</v>
      </c>
      <c r="M45" s="65">
        <f t="shared" si="0"/>
        <v>4.3586279039358411</v>
      </c>
      <c r="N45" s="65">
        <f t="shared" si="1"/>
        <v>4.3228968124530871</v>
      </c>
      <c r="O45" s="65">
        <f t="shared" si="2"/>
        <v>-3.5731091482753996E-2</v>
      </c>
      <c r="P45" s="66">
        <f t="shared" si="3"/>
        <v>-8.1977843188882488E-3</v>
      </c>
    </row>
    <row r="46" spans="1:16" ht="26.25" x14ac:dyDescent="0.25">
      <c r="A46" s="14" t="s">
        <v>47</v>
      </c>
      <c r="B46" s="20" t="s">
        <v>24</v>
      </c>
      <c r="C46">
        <v>2</v>
      </c>
      <c r="D46">
        <v>3.4</v>
      </c>
      <c r="F46" s="2">
        <v>461080</v>
      </c>
      <c r="G46" s="2" t="s">
        <v>217</v>
      </c>
      <c r="H46" s="2">
        <v>424632</v>
      </c>
      <c r="I46" s="2" t="s">
        <v>217</v>
      </c>
      <c r="K46" s="14" t="s">
        <v>47</v>
      </c>
      <c r="L46" s="20" t="s">
        <v>24</v>
      </c>
      <c r="M46" s="65">
        <f t="shared" si="0"/>
        <v>4.7099606247291765</v>
      </c>
      <c r="N46" s="65">
        <f t="shared" si="1"/>
        <v>7.3739914982215664</v>
      </c>
      <c r="O46" s="65">
        <f t="shared" si="2"/>
        <v>2.6640308734923899</v>
      </c>
      <c r="P46" s="66">
        <f t="shared" si="3"/>
        <v>0.56561637893641037</v>
      </c>
    </row>
    <row r="47" spans="1:16" ht="26.25" x14ac:dyDescent="0.25">
      <c r="A47" s="14" t="s">
        <v>66</v>
      </c>
      <c r="B47" s="22" t="s">
        <v>67</v>
      </c>
      <c r="C47">
        <v>0.8</v>
      </c>
      <c r="D47">
        <v>1.4</v>
      </c>
      <c r="F47" s="2">
        <v>592649</v>
      </c>
      <c r="G47" s="2" t="s">
        <v>218</v>
      </c>
      <c r="H47" s="2">
        <v>599498</v>
      </c>
      <c r="I47" s="2" t="s">
        <v>218</v>
      </c>
      <c r="K47" s="14" t="s">
        <v>66</v>
      </c>
      <c r="L47" s="22" t="s">
        <v>67</v>
      </c>
      <c r="M47" s="65">
        <f t="shared" si="0"/>
        <v>1.3344498230185922</v>
      </c>
      <c r="N47" s="65">
        <f t="shared" si="1"/>
        <v>2.3622751409350222</v>
      </c>
      <c r="O47" s="65">
        <f t="shared" si="2"/>
        <v>1.0278253179164301</v>
      </c>
      <c r="P47" s="66">
        <f t="shared" si="3"/>
        <v>0.77022402805032997</v>
      </c>
    </row>
    <row r="48" spans="1:16" ht="26.25" x14ac:dyDescent="0.25">
      <c r="A48" s="23" t="s">
        <v>102</v>
      </c>
      <c r="B48" s="22" t="s">
        <v>103</v>
      </c>
      <c r="C48">
        <v>1.4</v>
      </c>
      <c r="D48">
        <v>1.4</v>
      </c>
      <c r="F48" s="2">
        <v>424536</v>
      </c>
      <c r="G48" s="2" t="s">
        <v>219</v>
      </c>
      <c r="H48" s="2">
        <v>399950</v>
      </c>
      <c r="I48" s="2" t="s">
        <v>219</v>
      </c>
      <c r="K48" s="23" t="s">
        <v>102</v>
      </c>
      <c r="L48" s="22" t="s">
        <v>103</v>
      </c>
      <c r="M48" s="65">
        <f t="shared" si="0"/>
        <v>3.5004375546943365</v>
      </c>
      <c r="N48" s="65">
        <f t="shared" si="1"/>
        <v>3.2977179791584224</v>
      </c>
      <c r="O48" s="65">
        <f t="shared" si="2"/>
        <v>-0.20271957553591413</v>
      </c>
      <c r="P48" s="66">
        <f t="shared" si="3"/>
        <v>-5.7912638739706333E-2</v>
      </c>
    </row>
    <row r="49" spans="1:16" ht="26.25" x14ac:dyDescent="0.25">
      <c r="A49" s="14" t="s">
        <v>113</v>
      </c>
      <c r="B49" s="20" t="s">
        <v>114</v>
      </c>
      <c r="C49">
        <v>0</v>
      </c>
      <c r="D49">
        <v>0</v>
      </c>
      <c r="F49" s="2">
        <v>74994</v>
      </c>
      <c r="G49" s="2" t="s">
        <v>220</v>
      </c>
      <c r="H49" s="2">
        <v>69190</v>
      </c>
      <c r="I49" s="2" t="s">
        <v>220</v>
      </c>
      <c r="K49" s="14" t="s">
        <v>113</v>
      </c>
      <c r="L49" s="20" t="s">
        <v>114</v>
      </c>
      <c r="M49" s="65">
        <f t="shared" si="0"/>
        <v>0</v>
      </c>
      <c r="N49" s="65">
        <f t="shared" si="1"/>
        <v>0</v>
      </c>
      <c r="O49" s="65">
        <f t="shared" si="2"/>
        <v>0</v>
      </c>
      <c r="P49" s="66"/>
    </row>
    <row r="50" spans="1:16" ht="26.25" x14ac:dyDescent="0.25">
      <c r="A50" s="60" t="s">
        <v>85</v>
      </c>
      <c r="B50" s="40" t="s">
        <v>86</v>
      </c>
      <c r="C50">
        <v>1</v>
      </c>
      <c r="D50">
        <v>0.2</v>
      </c>
      <c r="F50" s="2">
        <v>199054</v>
      </c>
      <c r="G50" s="2" t="s">
        <v>221</v>
      </c>
      <c r="H50" s="2">
        <v>202967</v>
      </c>
      <c r="I50" s="2" t="s">
        <v>221</v>
      </c>
      <c r="K50" s="60" t="s">
        <v>85</v>
      </c>
      <c r="L50" s="40" t="s">
        <v>86</v>
      </c>
      <c r="M50" s="65">
        <f t="shared" si="0"/>
        <v>4.9269093005266864</v>
      </c>
      <c r="N50" s="65">
        <f t="shared" si="1"/>
        <v>1.0047524792267424</v>
      </c>
      <c r="O50" s="65">
        <f t="shared" si="2"/>
        <v>-3.9221568212999438</v>
      </c>
      <c r="P50" s="66">
        <f t="shared" si="3"/>
        <v>-0.79606840354878572</v>
      </c>
    </row>
    <row r="51" spans="1:16" ht="77.25" x14ac:dyDescent="0.25">
      <c r="A51" s="14" t="s">
        <v>30</v>
      </c>
      <c r="B51" s="22" t="s">
        <v>17</v>
      </c>
      <c r="C51">
        <v>0.2</v>
      </c>
      <c r="D51">
        <v>0.2</v>
      </c>
      <c r="F51" s="2">
        <v>667070</v>
      </c>
      <c r="G51" s="2" t="s">
        <v>222</v>
      </c>
      <c r="H51" s="2">
        <v>634512</v>
      </c>
      <c r="I51" s="2" t="s">
        <v>222</v>
      </c>
      <c r="K51" s="14" t="s">
        <v>30</v>
      </c>
      <c r="L51" s="22" t="s">
        <v>17</v>
      </c>
      <c r="M51" s="65">
        <f t="shared" si="0"/>
        <v>0.31520286456363317</v>
      </c>
      <c r="N51" s="65">
        <f t="shared" si="1"/>
        <v>0.29981860974110663</v>
      </c>
      <c r="O51" s="65">
        <f t="shared" si="2"/>
        <v>-1.5384254822526533E-2</v>
      </c>
      <c r="P51" s="66">
        <f t="shared" si="3"/>
        <v>-4.8807471479754776E-2</v>
      </c>
    </row>
    <row r="52" spans="1:16" ht="26.25" x14ac:dyDescent="0.25">
      <c r="A52" s="14" t="s">
        <v>77</v>
      </c>
      <c r="B52" s="22" t="s">
        <v>78</v>
      </c>
      <c r="C52">
        <v>2.6</v>
      </c>
      <c r="D52">
        <v>3.4</v>
      </c>
      <c r="F52" s="2">
        <v>391249</v>
      </c>
      <c r="G52" s="2" t="s">
        <v>223</v>
      </c>
      <c r="H52" s="2">
        <v>376738</v>
      </c>
      <c r="I52" s="2" t="s">
        <v>223</v>
      </c>
      <c r="K52" s="14" t="s">
        <v>77</v>
      </c>
      <c r="L52" s="22" t="s">
        <v>78</v>
      </c>
      <c r="M52" s="65">
        <f t="shared" si="0"/>
        <v>6.9013478863294919</v>
      </c>
      <c r="N52" s="65">
        <f t="shared" si="1"/>
        <v>8.6901180578097321</v>
      </c>
      <c r="O52" s="65">
        <f t="shared" si="2"/>
        <v>1.7887701714802402</v>
      </c>
      <c r="P52" s="66">
        <f t="shared" si="3"/>
        <v>0.25919142187043182</v>
      </c>
    </row>
    <row r="53" spans="1:16" ht="26.25" x14ac:dyDescent="0.25">
      <c r="A53" s="14" t="s">
        <v>9</v>
      </c>
      <c r="B53" s="22" t="s">
        <v>10</v>
      </c>
      <c r="C53">
        <v>16.2</v>
      </c>
      <c r="D53">
        <v>18.2</v>
      </c>
      <c r="F53" s="2">
        <v>8379552</v>
      </c>
      <c r="G53" s="2" t="s">
        <v>224</v>
      </c>
      <c r="H53" s="2">
        <v>8426743</v>
      </c>
      <c r="I53" s="2" t="s">
        <v>224</v>
      </c>
      <c r="K53" s="14" t="s">
        <v>9</v>
      </c>
      <c r="L53" s="22" t="s">
        <v>10</v>
      </c>
      <c r="M53" s="65">
        <f t="shared" si="0"/>
        <v>1.9224509398233691</v>
      </c>
      <c r="N53" s="65">
        <f t="shared" si="1"/>
        <v>2.1719538228296691</v>
      </c>
      <c r="O53" s="65">
        <f t="shared" si="2"/>
        <v>0.24950288300629997</v>
      </c>
      <c r="P53" s="66">
        <f t="shared" si="3"/>
        <v>0.12978374523784925</v>
      </c>
    </row>
    <row r="54" spans="1:16" ht="26.25" x14ac:dyDescent="0.25">
      <c r="A54" s="63" t="s">
        <v>89</v>
      </c>
      <c r="B54" s="22" t="s">
        <v>90</v>
      </c>
      <c r="C54" s="65">
        <v>1.3333333333333333</v>
      </c>
      <c r="D54" s="65">
        <v>1.2</v>
      </c>
      <c r="F54" s="2">
        <v>281917</v>
      </c>
      <c r="G54" s="2" t="s">
        <v>225</v>
      </c>
      <c r="H54" s="2">
        <v>279793</v>
      </c>
      <c r="I54" s="2" t="s">
        <v>225</v>
      </c>
      <c r="K54" s="63" t="s">
        <v>89</v>
      </c>
      <c r="L54" s="22" t="s">
        <v>90</v>
      </c>
      <c r="M54" s="65">
        <f t="shared" si="0"/>
        <v>4.7654277745809699</v>
      </c>
      <c r="N54" s="65">
        <f t="shared" si="1"/>
        <v>4.25657196976415</v>
      </c>
      <c r="O54" s="65">
        <f t="shared" si="2"/>
        <v>-0.50885580481681991</v>
      </c>
      <c r="P54" s="66">
        <f t="shared" si="3"/>
        <v>-0.10678071914783437</v>
      </c>
    </row>
    <row r="55" spans="1:16" ht="26.25" x14ac:dyDescent="0.25">
      <c r="A55" s="14" t="s">
        <v>61</v>
      </c>
      <c r="B55" s="22" t="s">
        <v>8</v>
      </c>
      <c r="C55">
        <v>1.8</v>
      </c>
      <c r="D55">
        <v>0.8</v>
      </c>
      <c r="F55" s="2">
        <v>422575</v>
      </c>
      <c r="G55" s="2" t="s">
        <v>226</v>
      </c>
      <c r="H55" s="2">
        <v>408073</v>
      </c>
      <c r="I55" s="2" t="s">
        <v>226</v>
      </c>
      <c r="K55" s="14" t="s">
        <v>61</v>
      </c>
      <c r="L55" s="22" t="s">
        <v>8</v>
      </c>
      <c r="M55" s="65">
        <f t="shared" si="0"/>
        <v>4.4109754872290008</v>
      </c>
      <c r="N55" s="65">
        <f t="shared" si="1"/>
        <v>1.893155061231734</v>
      </c>
      <c r="O55" s="65">
        <f t="shared" si="2"/>
        <v>-2.5178204259972667</v>
      </c>
      <c r="P55" s="66">
        <f t="shared" si="3"/>
        <v>-0.57080807483221252</v>
      </c>
    </row>
    <row r="56" spans="1:16" ht="26.25" x14ac:dyDescent="0.25">
      <c r="A56" s="14" t="s">
        <v>41</v>
      </c>
      <c r="B56" s="22" t="s">
        <v>42</v>
      </c>
      <c r="C56">
        <v>1.6</v>
      </c>
      <c r="D56">
        <v>2</v>
      </c>
      <c r="F56" s="2">
        <v>649821</v>
      </c>
      <c r="G56" s="2" t="s">
        <v>227</v>
      </c>
      <c r="H56" s="2">
        <v>610672</v>
      </c>
      <c r="I56" s="2" t="s">
        <v>227</v>
      </c>
      <c r="K56" s="14" t="s">
        <v>41</v>
      </c>
      <c r="L56" s="22" t="s">
        <v>42</v>
      </c>
      <c r="M56" s="65">
        <f t="shared" si="0"/>
        <v>2.6200644535855582</v>
      </c>
      <c r="N56" s="65">
        <f t="shared" si="1"/>
        <v>3.0777706476091105</v>
      </c>
      <c r="O56" s="65">
        <f t="shared" si="2"/>
        <v>0.45770619402355228</v>
      </c>
      <c r="P56" s="66">
        <f t="shared" si="3"/>
        <v>0.17469272307296921</v>
      </c>
    </row>
    <row r="57" spans="1:16" ht="26.25" x14ac:dyDescent="0.25">
      <c r="A57" s="23" t="s">
        <v>87</v>
      </c>
      <c r="B57" s="22" t="s">
        <v>88</v>
      </c>
      <c r="C57">
        <v>0.2</v>
      </c>
      <c r="D57">
        <v>0</v>
      </c>
      <c r="F57" s="2">
        <v>479529</v>
      </c>
      <c r="G57" s="2" t="s">
        <v>228</v>
      </c>
      <c r="H57" s="2">
        <v>440034</v>
      </c>
      <c r="I57" s="2" t="s">
        <v>228</v>
      </c>
      <c r="K57" s="23" t="s">
        <v>87</v>
      </c>
      <c r="L57" s="22" t="s">
        <v>88</v>
      </c>
      <c r="M57" s="65">
        <f t="shared" si="0"/>
        <v>0.45451033329242746</v>
      </c>
      <c r="N57" s="65">
        <f t="shared" si="1"/>
        <v>0</v>
      </c>
      <c r="O57" s="65">
        <f t="shared" si="2"/>
        <v>-0.45451033329242746</v>
      </c>
      <c r="P57" s="66">
        <f t="shared" si="3"/>
        <v>-1</v>
      </c>
    </row>
    <row r="58" spans="1:16" ht="39" x14ac:dyDescent="0.25">
      <c r="A58" s="14" t="s">
        <v>21</v>
      </c>
      <c r="B58" s="20" t="s">
        <v>22</v>
      </c>
      <c r="C58">
        <v>3.4</v>
      </c>
      <c r="D58">
        <v>3.2</v>
      </c>
      <c r="F58" s="2">
        <v>1581531</v>
      </c>
      <c r="G58" s="2" t="s">
        <v>229</v>
      </c>
      <c r="H58" s="2">
        <v>1555072</v>
      </c>
      <c r="I58" s="2" t="s">
        <v>229</v>
      </c>
      <c r="K58" s="14" t="s">
        <v>21</v>
      </c>
      <c r="L58" s="20" t="s">
        <v>22</v>
      </c>
      <c r="M58" s="65">
        <f t="shared" si="0"/>
        <v>2.186393941888221</v>
      </c>
      <c r="N58" s="65">
        <f t="shared" si="1"/>
        <v>2.0233558494901458</v>
      </c>
      <c r="O58" s="65">
        <f t="shared" si="2"/>
        <v>-0.16303809239807521</v>
      </c>
      <c r="P58" s="66">
        <f t="shared" si="3"/>
        <v>-7.4569403653429303E-2</v>
      </c>
    </row>
    <row r="59" spans="1:16" ht="26.25" x14ac:dyDescent="0.25">
      <c r="A59" s="19" t="s">
        <v>13</v>
      </c>
      <c r="B59" s="22" t="s">
        <v>14</v>
      </c>
      <c r="C59">
        <v>8.8000000000000007</v>
      </c>
      <c r="D59">
        <v>7.2</v>
      </c>
      <c r="F59" s="2">
        <v>1658422</v>
      </c>
      <c r="G59" s="2" t="s">
        <v>230</v>
      </c>
      <c r="H59" s="2">
        <v>1514208</v>
      </c>
      <c r="I59" s="2" t="s">
        <v>230</v>
      </c>
      <c r="K59" s="19" t="s">
        <v>13</v>
      </c>
      <c r="L59" s="22" t="s">
        <v>14</v>
      </c>
      <c r="M59" s="65">
        <f t="shared" si="0"/>
        <v>5.811619011390774</v>
      </c>
      <c r="N59" s="65">
        <f t="shared" si="1"/>
        <v>4.3414764155323553</v>
      </c>
      <c r="O59" s="65">
        <f t="shared" si="2"/>
        <v>-1.4701425958584187</v>
      </c>
      <c r="P59" s="66">
        <f t="shared" si="3"/>
        <v>-0.2529660999760891</v>
      </c>
    </row>
    <row r="60" spans="1:16" ht="26.25" x14ac:dyDescent="0.25">
      <c r="A60" s="18" t="s">
        <v>53</v>
      </c>
      <c r="B60" s="22" t="s">
        <v>54</v>
      </c>
      <c r="C60">
        <v>1.4</v>
      </c>
      <c r="D60">
        <v>3</v>
      </c>
      <c r="F60" s="2">
        <v>650380</v>
      </c>
      <c r="G60" s="2" t="s">
        <v>232</v>
      </c>
      <c r="H60" s="2">
        <v>612206</v>
      </c>
      <c r="I60" s="2" t="s">
        <v>232</v>
      </c>
      <c r="K60" s="18" t="s">
        <v>53</v>
      </c>
      <c r="L60" s="22" t="s">
        <v>54</v>
      </c>
      <c r="M60" s="65">
        <f t="shared" si="0"/>
        <v>2.2868119554529032</v>
      </c>
      <c r="N60" s="65">
        <f t="shared" si="1"/>
        <v>4.6126879670346561</v>
      </c>
      <c r="O60" s="65">
        <f t="shared" si="2"/>
        <v>2.3258760115817529</v>
      </c>
      <c r="P60" s="66">
        <f t="shared" si="3"/>
        <v>1.0170823211045847</v>
      </c>
    </row>
    <row r="61" spans="1:16" ht="26.25" x14ac:dyDescent="0.25">
      <c r="A61" s="64" t="s">
        <v>53</v>
      </c>
      <c r="B61" s="22" t="s">
        <v>122</v>
      </c>
      <c r="C61">
        <v>0</v>
      </c>
      <c r="D61">
        <v>0</v>
      </c>
      <c r="F61" s="2">
        <v>66706</v>
      </c>
      <c r="G61" s="2" t="s">
        <v>231</v>
      </c>
      <c r="H61" s="2">
        <v>66490</v>
      </c>
      <c r="I61" s="2" t="s">
        <v>231</v>
      </c>
      <c r="K61" s="64" t="s">
        <v>53</v>
      </c>
      <c r="L61" s="22" t="s">
        <v>122</v>
      </c>
      <c r="M61" s="65">
        <f t="shared" si="0"/>
        <v>0</v>
      </c>
      <c r="N61" s="65">
        <f t="shared" si="1"/>
        <v>0</v>
      </c>
      <c r="O61" s="65">
        <f t="shared" si="2"/>
        <v>0</v>
      </c>
      <c r="P61" s="66"/>
    </row>
    <row r="62" spans="1:16" ht="26.25" x14ac:dyDescent="0.25">
      <c r="A62" s="59" t="s">
        <v>110</v>
      </c>
      <c r="B62" s="22" t="s">
        <v>111</v>
      </c>
      <c r="C62">
        <v>0</v>
      </c>
      <c r="D62">
        <v>0</v>
      </c>
      <c r="F62" s="2">
        <v>179472</v>
      </c>
      <c r="G62" s="2" t="s">
        <v>233</v>
      </c>
      <c r="H62" s="2">
        <v>178680</v>
      </c>
      <c r="I62" s="2" t="s">
        <v>233</v>
      </c>
      <c r="K62" s="59" t="s">
        <v>110</v>
      </c>
      <c r="L62" s="22" t="s">
        <v>111</v>
      </c>
      <c r="M62" s="65">
        <f t="shared" si="0"/>
        <v>0</v>
      </c>
      <c r="N62" s="65">
        <f t="shared" si="1"/>
        <v>0</v>
      </c>
      <c r="O62" s="65">
        <f t="shared" si="2"/>
        <v>0</v>
      </c>
      <c r="P62" s="66"/>
    </row>
    <row r="63" spans="1:16" ht="26.25" x14ac:dyDescent="0.25">
      <c r="A63" s="23" t="s">
        <v>79</v>
      </c>
      <c r="B63" s="22" t="s">
        <v>44</v>
      </c>
      <c r="C63">
        <v>1</v>
      </c>
      <c r="D63">
        <v>0.6</v>
      </c>
      <c r="F63" s="2">
        <v>469698</v>
      </c>
      <c r="G63" s="2" t="s">
        <v>234</v>
      </c>
      <c r="H63" s="2">
        <v>432520</v>
      </c>
      <c r="I63" s="2" t="s">
        <v>234</v>
      </c>
      <c r="K63" s="23" t="s">
        <v>79</v>
      </c>
      <c r="L63" s="22" t="s">
        <v>44</v>
      </c>
      <c r="M63" s="65">
        <f t="shared" si="0"/>
        <v>2.3120318135577542</v>
      </c>
      <c r="N63" s="65">
        <f t="shared" si="1"/>
        <v>1.2774165527636905</v>
      </c>
      <c r="O63" s="65">
        <f t="shared" si="2"/>
        <v>-1.0346152607940637</v>
      </c>
      <c r="P63" s="66">
        <f t="shared" si="3"/>
        <v>-0.44749179259864852</v>
      </c>
    </row>
    <row r="64" spans="1:16" ht="26.25" x14ac:dyDescent="0.25">
      <c r="A64" s="20" t="s">
        <v>45</v>
      </c>
      <c r="B64" s="20" t="s">
        <v>8</v>
      </c>
      <c r="C64">
        <v>2.4</v>
      </c>
      <c r="D64">
        <v>4.8</v>
      </c>
      <c r="F64" s="2">
        <v>503482</v>
      </c>
      <c r="G64" s="2" t="s">
        <v>235</v>
      </c>
      <c r="H64" s="2">
        <v>480566</v>
      </c>
      <c r="I64" s="2" t="s">
        <v>235</v>
      </c>
      <c r="K64" s="20" t="s">
        <v>45</v>
      </c>
      <c r="L64" s="20" t="s">
        <v>8</v>
      </c>
      <c r="M64" s="65">
        <f t="shared" si="0"/>
        <v>4.9941111106486931</v>
      </c>
      <c r="N64" s="65">
        <f t="shared" si="1"/>
        <v>9.5336079542069037</v>
      </c>
      <c r="O64" s="65">
        <f t="shared" si="2"/>
        <v>4.5394968435582106</v>
      </c>
      <c r="P64" s="66">
        <f t="shared" si="3"/>
        <v>0.90896993338391463</v>
      </c>
    </row>
    <row r="65" spans="1:16" ht="26.25" x14ac:dyDescent="0.25">
      <c r="A65" s="14" t="s">
        <v>106</v>
      </c>
      <c r="B65" s="22" t="s">
        <v>107</v>
      </c>
      <c r="C65">
        <v>0.8</v>
      </c>
      <c r="D65">
        <v>0.6</v>
      </c>
      <c r="F65" s="2">
        <v>200133</v>
      </c>
      <c r="G65" s="2" t="s">
        <v>236</v>
      </c>
      <c r="H65" s="2">
        <v>190679</v>
      </c>
      <c r="I65" s="2" t="s">
        <v>236</v>
      </c>
      <c r="K65" s="14" t="s">
        <v>106</v>
      </c>
      <c r="L65" s="22" t="s">
        <v>107</v>
      </c>
      <c r="M65" s="65">
        <f t="shared" si="0"/>
        <v>4.1955328064443389</v>
      </c>
      <c r="N65" s="65">
        <f t="shared" si="1"/>
        <v>2.9980063257933476</v>
      </c>
      <c r="O65" s="65">
        <f t="shared" si="2"/>
        <v>-1.1975264806509913</v>
      </c>
      <c r="P65" s="66">
        <f t="shared" si="3"/>
        <v>-0.28542893975506295</v>
      </c>
    </row>
    <row r="66" spans="1:16" ht="26.25" x14ac:dyDescent="0.25">
      <c r="A66" s="14" t="s">
        <v>18</v>
      </c>
      <c r="B66" s="40" t="s">
        <v>12</v>
      </c>
      <c r="C66">
        <v>2.8</v>
      </c>
      <c r="D66">
        <v>3.6</v>
      </c>
      <c r="F66" s="2">
        <v>1529133</v>
      </c>
      <c r="G66" s="2" t="s">
        <v>237</v>
      </c>
      <c r="H66" s="2">
        <v>1413881</v>
      </c>
      <c r="I66" s="2" t="s">
        <v>237</v>
      </c>
      <c r="K66" s="14" t="s">
        <v>18</v>
      </c>
      <c r="L66" s="40" t="s">
        <v>12</v>
      </c>
      <c r="M66" s="65">
        <f t="shared" si="0"/>
        <v>1.9803646841565876</v>
      </c>
      <c r="N66" s="65">
        <f t="shared" si="1"/>
        <v>2.3542752657878681</v>
      </c>
      <c r="O66" s="65">
        <f t="shared" si="2"/>
        <v>0.37391058163128044</v>
      </c>
      <c r="P66" s="66">
        <f t="shared" si="3"/>
        <v>0.18880895252407728</v>
      </c>
    </row>
    <row r="67" spans="1:16" ht="26.25" x14ac:dyDescent="0.25">
      <c r="A67" s="23" t="s">
        <v>32</v>
      </c>
      <c r="B67" s="22" t="s">
        <v>8</v>
      </c>
      <c r="C67">
        <v>3.6</v>
      </c>
      <c r="D67">
        <v>2</v>
      </c>
      <c r="F67" s="2">
        <v>1414545</v>
      </c>
      <c r="G67" s="2" t="s">
        <v>238</v>
      </c>
      <c r="H67" s="2">
        <v>1359791</v>
      </c>
      <c r="I67" s="2" t="s">
        <v>238</v>
      </c>
      <c r="K67" s="23" t="s">
        <v>32</v>
      </c>
      <c r="L67" s="22" t="s">
        <v>8</v>
      </c>
      <c r="M67" s="65">
        <f t="shared" ref="M67:M77" si="4">(C67/H67)*1000000</f>
        <v>2.6474656767106119</v>
      </c>
      <c r="N67" s="65">
        <f t="shared" ref="N67:N77" si="5">(D67/F67)*1000000</f>
        <v>1.4138822024043067</v>
      </c>
      <c r="O67" s="65">
        <f t="shared" ref="O67:O77" si="6">N67-M67</f>
        <v>-1.2335834743063052</v>
      </c>
      <c r="P67" s="66">
        <f t="shared" ref="P67:P77" si="7">O67/M67</f>
        <v>-0.46594880725290144</v>
      </c>
    </row>
    <row r="68" spans="1:16" ht="26.25" x14ac:dyDescent="0.25">
      <c r="A68" s="14" t="s">
        <v>68</v>
      </c>
      <c r="B68" s="20" t="s">
        <v>8</v>
      </c>
      <c r="C68">
        <v>2.2000000000000002</v>
      </c>
      <c r="D68">
        <v>1.8</v>
      </c>
      <c r="F68" s="2">
        <v>874784</v>
      </c>
      <c r="G68" s="2" t="s">
        <v>239</v>
      </c>
      <c r="H68" s="2">
        <v>840763</v>
      </c>
      <c r="I68" s="2" t="s">
        <v>239</v>
      </c>
      <c r="K68" s="14" t="s">
        <v>68</v>
      </c>
      <c r="L68" s="20" t="s">
        <v>8</v>
      </c>
      <c r="M68" s="65">
        <f t="shared" si="4"/>
        <v>2.6166708097287823</v>
      </c>
      <c r="N68" s="65">
        <f t="shared" si="5"/>
        <v>2.0576508029410689</v>
      </c>
      <c r="O68" s="65">
        <f t="shared" si="6"/>
        <v>-0.55902000678771335</v>
      </c>
      <c r="P68" s="66">
        <f t="shared" si="7"/>
        <v>-0.21363788089402647</v>
      </c>
    </row>
    <row r="69" spans="1:16" ht="26.25" x14ac:dyDescent="0.25">
      <c r="A69" s="14" t="s">
        <v>46</v>
      </c>
      <c r="B69" s="22" t="s">
        <v>8</v>
      </c>
      <c r="C69">
        <v>3.2</v>
      </c>
      <c r="D69">
        <v>4</v>
      </c>
      <c r="F69" s="2">
        <v>1029409</v>
      </c>
      <c r="G69" s="2" t="s">
        <v>240</v>
      </c>
      <c r="H69" s="2">
        <v>1000860</v>
      </c>
      <c r="I69" s="2" t="s">
        <v>240</v>
      </c>
      <c r="K69" s="14" t="s">
        <v>46</v>
      </c>
      <c r="L69" s="22" t="s">
        <v>8</v>
      </c>
      <c r="M69" s="65">
        <f t="shared" si="4"/>
        <v>3.1972503646863699</v>
      </c>
      <c r="N69" s="65">
        <f t="shared" si="5"/>
        <v>3.8857247216606807</v>
      </c>
      <c r="O69" s="65">
        <f t="shared" si="6"/>
        <v>0.68847435697431081</v>
      </c>
      <c r="P69" s="66">
        <f t="shared" si="7"/>
        <v>0.21533326403790895</v>
      </c>
    </row>
    <row r="70" spans="1:16" ht="26.25" x14ac:dyDescent="0.25">
      <c r="A70" s="14" t="s">
        <v>72</v>
      </c>
      <c r="B70" s="22" t="s">
        <v>73</v>
      </c>
      <c r="C70">
        <v>1.6</v>
      </c>
      <c r="D70">
        <v>1.8</v>
      </c>
      <c r="F70" s="2">
        <v>741251</v>
      </c>
      <c r="G70" s="2" t="s">
        <v>241</v>
      </c>
      <c r="H70" s="2">
        <v>653017</v>
      </c>
      <c r="I70" s="2" t="s">
        <v>241</v>
      </c>
      <c r="K70" s="14" t="s">
        <v>72</v>
      </c>
      <c r="L70" s="22" t="s">
        <v>73</v>
      </c>
      <c r="M70" s="65">
        <f t="shared" si="4"/>
        <v>2.4501659221735421</v>
      </c>
      <c r="N70" s="65">
        <f t="shared" si="5"/>
        <v>2.4283272467760586</v>
      </c>
      <c r="O70" s="65">
        <f t="shared" si="6"/>
        <v>-2.183867539748352E-2</v>
      </c>
      <c r="P70" s="66">
        <f t="shared" si="7"/>
        <v>-8.9131414325240594E-3</v>
      </c>
    </row>
    <row r="71" spans="1:16" ht="26.25" x14ac:dyDescent="0.25">
      <c r="A71" s="59" t="s">
        <v>104</v>
      </c>
      <c r="B71" s="22" t="s">
        <v>105</v>
      </c>
      <c r="C71">
        <v>1</v>
      </c>
      <c r="D71">
        <v>0.2</v>
      </c>
      <c r="F71" s="2">
        <v>180927</v>
      </c>
      <c r="G71" s="2" t="s">
        <v>242</v>
      </c>
      <c r="H71" s="2">
        <v>164341</v>
      </c>
      <c r="I71" s="2" t="s">
        <v>242</v>
      </c>
      <c r="K71" s="59" t="s">
        <v>104</v>
      </c>
      <c r="L71" s="22" t="s">
        <v>105</v>
      </c>
      <c r="M71" s="65">
        <f t="shared" si="4"/>
        <v>6.0849088176413675</v>
      </c>
      <c r="N71" s="65">
        <f t="shared" si="5"/>
        <v>1.1054182073432932</v>
      </c>
      <c r="O71" s="65">
        <f t="shared" si="6"/>
        <v>-4.9794906102980745</v>
      </c>
      <c r="P71" s="66">
        <f t="shared" si="7"/>
        <v>-0.81833446638699592</v>
      </c>
    </row>
    <row r="72" spans="1:16" ht="26.25" x14ac:dyDescent="0.25">
      <c r="A72" s="14" t="s">
        <v>29</v>
      </c>
      <c r="B72" s="20" t="s">
        <v>14</v>
      </c>
      <c r="C72">
        <v>3.6</v>
      </c>
      <c r="D72">
        <v>4</v>
      </c>
      <c r="F72" s="2">
        <v>545340</v>
      </c>
      <c r="G72" s="2" t="s">
        <v>243</v>
      </c>
      <c r="H72" s="2">
        <v>528374</v>
      </c>
      <c r="I72" s="2" t="s">
        <v>243</v>
      </c>
      <c r="K72" s="14" t="s">
        <v>29</v>
      </c>
      <c r="L72" s="20" t="s">
        <v>14</v>
      </c>
      <c r="M72" s="65">
        <f t="shared" si="4"/>
        <v>6.8133556912338609</v>
      </c>
      <c r="N72" s="65">
        <f t="shared" si="5"/>
        <v>7.3348736568012622</v>
      </c>
      <c r="O72" s="65">
        <f t="shared" si="6"/>
        <v>0.52151796556740138</v>
      </c>
      <c r="P72" s="66">
        <f t="shared" si="7"/>
        <v>7.6543481538530592E-2</v>
      </c>
    </row>
    <row r="73" spans="1:16" ht="26.25" x14ac:dyDescent="0.25">
      <c r="A73" s="14" t="s">
        <v>60</v>
      </c>
      <c r="B73" s="22" t="s">
        <v>42</v>
      </c>
      <c r="C73">
        <v>0.6</v>
      </c>
      <c r="D73">
        <v>1.6</v>
      </c>
      <c r="F73" s="2">
        <v>402441</v>
      </c>
      <c r="G73" s="2" t="s">
        <v>244</v>
      </c>
      <c r="H73" s="2">
        <v>398082</v>
      </c>
      <c r="I73" s="2" t="s">
        <v>244</v>
      </c>
      <c r="K73" s="14" t="s">
        <v>60</v>
      </c>
      <c r="L73" s="22" t="s">
        <v>42</v>
      </c>
      <c r="M73" s="65">
        <f t="shared" si="4"/>
        <v>1.50722715420441</v>
      </c>
      <c r="N73" s="65">
        <f t="shared" si="5"/>
        <v>3.975738058498016</v>
      </c>
      <c r="O73" s="65">
        <f t="shared" si="6"/>
        <v>2.468510904293606</v>
      </c>
      <c r="P73" s="66">
        <f t="shared" si="7"/>
        <v>1.6377829296716788</v>
      </c>
    </row>
    <row r="74" spans="1:16" ht="26.25" x14ac:dyDescent="0.25">
      <c r="A74" s="14" t="s">
        <v>92</v>
      </c>
      <c r="B74" s="22" t="s">
        <v>93</v>
      </c>
      <c r="C74">
        <v>0.8</v>
      </c>
      <c r="D74">
        <v>1.4</v>
      </c>
      <c r="F74" s="2">
        <v>450882</v>
      </c>
      <c r="G74" s="2" t="s">
        <v>245</v>
      </c>
      <c r="H74" s="2">
        <v>448290</v>
      </c>
      <c r="I74" s="2" t="s">
        <v>245</v>
      </c>
      <c r="K74" s="14" t="s">
        <v>92</v>
      </c>
      <c r="L74" s="22" t="s">
        <v>93</v>
      </c>
      <c r="M74" s="65">
        <f t="shared" si="4"/>
        <v>1.7845591023667715</v>
      </c>
      <c r="N74" s="65">
        <f t="shared" si="5"/>
        <v>3.105025261598378</v>
      </c>
      <c r="O74" s="65">
        <f t="shared" si="6"/>
        <v>1.3204661592316065</v>
      </c>
      <c r="P74" s="66">
        <f t="shared" si="7"/>
        <v>0.7399397181524211</v>
      </c>
    </row>
    <row r="75" spans="1:16" ht="39" x14ac:dyDescent="0.25">
      <c r="A75" s="19" t="s">
        <v>75</v>
      </c>
      <c r="B75" s="22" t="s">
        <v>76</v>
      </c>
      <c r="C75">
        <v>0.8</v>
      </c>
      <c r="D75">
        <v>1.6</v>
      </c>
      <c r="F75" s="2">
        <v>701974</v>
      </c>
      <c r="G75" s="2" t="s">
        <v>246</v>
      </c>
      <c r="H75" s="2">
        <v>647484</v>
      </c>
      <c r="I75" s="2" t="s">
        <v>246</v>
      </c>
      <c r="K75" s="19" t="s">
        <v>75</v>
      </c>
      <c r="L75" s="22" t="s">
        <v>76</v>
      </c>
      <c r="M75" s="65">
        <f t="shared" si="4"/>
        <v>1.2355517665301383</v>
      </c>
      <c r="N75" s="65">
        <f t="shared" si="5"/>
        <v>2.2792866972281023</v>
      </c>
      <c r="O75" s="65">
        <f t="shared" si="6"/>
        <v>1.043734930697964</v>
      </c>
      <c r="P75" s="66">
        <f t="shared" si="7"/>
        <v>0.8447520848350506</v>
      </c>
    </row>
    <row r="76" spans="1:16" ht="26.25" x14ac:dyDescent="0.25">
      <c r="A76" s="14" t="s">
        <v>96</v>
      </c>
      <c r="B76" s="20" t="s">
        <v>97</v>
      </c>
      <c r="C76">
        <v>0.6</v>
      </c>
      <c r="D76">
        <v>1</v>
      </c>
      <c r="F76" s="2">
        <v>390566</v>
      </c>
      <c r="G76" s="2" t="s">
        <v>247</v>
      </c>
      <c r="H76" s="2">
        <v>387147</v>
      </c>
      <c r="I76" s="2" t="s">
        <v>247</v>
      </c>
      <c r="K76" s="14" t="s">
        <v>96</v>
      </c>
      <c r="L76" s="20" t="s">
        <v>97</v>
      </c>
      <c r="M76" s="65">
        <f t="shared" si="4"/>
        <v>1.5497989135909616</v>
      </c>
      <c r="N76" s="65">
        <f t="shared" si="5"/>
        <v>2.5603867208103113</v>
      </c>
      <c r="O76" s="65">
        <f t="shared" si="6"/>
        <v>1.0105878072193497</v>
      </c>
      <c r="P76" s="66">
        <f t="shared" si="7"/>
        <v>0.65207672966924934</v>
      </c>
    </row>
    <row r="77" spans="1:16" ht="26.25" x14ac:dyDescent="0.25">
      <c r="A77" s="61" t="s">
        <v>130</v>
      </c>
      <c r="B77" s="22" t="s">
        <v>131</v>
      </c>
      <c r="C77">
        <v>0</v>
      </c>
      <c r="D77">
        <v>0.2</v>
      </c>
      <c r="F77" s="2">
        <v>70655</v>
      </c>
      <c r="G77" s="2" t="s">
        <v>248</v>
      </c>
      <c r="H77" s="2">
        <v>71549</v>
      </c>
      <c r="I77" s="2" t="s">
        <v>248</v>
      </c>
      <c r="K77" s="61" t="s">
        <v>130</v>
      </c>
      <c r="L77" s="22" t="s">
        <v>131</v>
      </c>
      <c r="M77" s="65">
        <f t="shared" si="4"/>
        <v>0</v>
      </c>
      <c r="N77" s="65">
        <f t="shared" si="5"/>
        <v>2.8306560045290499</v>
      </c>
      <c r="O77" s="65">
        <f t="shared" si="6"/>
        <v>2.8306560045290499</v>
      </c>
      <c r="P77" s="66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7" operator="containsText" id="{B5BB7BD6-F9C2-4558-98FE-8C2836811802}">
            <xm:f>NOT(ISERROR(SEARCH($A$78,F1)))</xm:f>
            <xm:f>$A$78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" operator="containsText" id="{CED3B999-98E1-49D9-8D77-2CC971DF6289}">
            <xm:f>NOT(ISERROR(SEARCH($A$77,F1)))</xm:f>
            <xm:f>$A$77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" operator="containsText" id="{80C3F5BE-5079-4477-BF08-E8ECD193C8EB}">
            <xm:f>NOT(ISERROR(SEARCH($A$76,F1)))</xm:f>
            <xm:f>$A$76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" operator="containsText" id="{30633932-A908-49F9-A44D-87ECCBC44310}">
            <xm:f>NOT(ISERROR(SEARCH($A$75,F1)))</xm:f>
            <xm:f>$A$75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" operator="containsText" id="{338170D2-E707-48B8-9BFD-0C0FDD4416FF}">
            <xm:f>NOT(ISERROR(SEARCH($A$74,F1)))</xm:f>
            <xm:f>$A$74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" operator="containsText" id="{10CD9960-CA9F-4230-AC93-0E5A41A1BD64}">
            <xm:f>NOT(ISERROR(SEARCH($A$73,F1)))</xm:f>
            <xm:f>$A$73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" operator="containsText" id="{72DED051-F589-4C83-BEA2-7F567CCD9BD4}">
            <xm:f>NOT(ISERROR(SEARCH($A$72,F1)))</xm:f>
            <xm:f>$A$72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4" operator="containsText" id="{A0A54B45-8056-46D2-986E-53F3F8124A5F}">
            <xm:f>NOT(ISERROR(SEARCH($A$71,F1)))</xm:f>
            <xm:f>$A$71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" operator="containsText" id="{B391B002-4DC3-481B-A4AA-FD4A1202FC0B}">
            <xm:f>NOT(ISERROR(SEARCH($A$70,F1)))</xm:f>
            <xm:f>$A$70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" operator="containsText" id="{10918E32-23A6-443C-B9EC-381C4921EB81}">
            <xm:f>NOT(ISERROR(SEARCH($A$69,F1)))</xm:f>
            <xm:f>$A$69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" operator="containsText" id="{14720375-D397-4D4F-BD02-D9AA4CF05A6B}">
            <xm:f>NOT(ISERROR(SEARCH($A$68,F1)))</xm:f>
            <xm:f>$A$68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" operator="containsText" id="{EB665D37-992D-47A5-BAF4-0F5DC2ED2D69}">
            <xm:f>NOT(ISERROR(SEARCH($A$67,F1)))</xm:f>
            <xm:f>$A$67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9" operator="containsText" id="{E8F87CBE-9B34-4D5D-B05D-F1F9994A65DA}">
            <xm:f>NOT(ISERROR(SEARCH($A$66,F1)))</xm:f>
            <xm:f>$A$66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0" operator="containsText" id="{82452F85-FCA7-44E9-9709-ECDF8BCEF81E}">
            <xm:f>NOT(ISERROR(SEARCH($A$65,F1)))</xm:f>
            <xm:f>$A$65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1" operator="containsText" id="{F97EBAA5-F00D-4097-9E03-F11A992121EB}">
            <xm:f>NOT(ISERROR(SEARCH($A$64,F1)))</xm:f>
            <xm:f>$A$64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2" operator="containsText" id="{66ED7DD0-1309-4A54-A726-B8D510DCD2B4}">
            <xm:f>NOT(ISERROR(SEARCH($A$63,F1)))</xm:f>
            <xm:f>$A$63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3" operator="containsText" id="{A6D0A0F4-F330-4F46-A006-C900A207D36C}">
            <xm:f>NOT(ISERROR(SEARCH($A$62,F1)))</xm:f>
            <xm:f>$A$62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4" operator="containsText" id="{55C00210-D3F9-4E88-8F0B-D83D54C5525F}">
            <xm:f>NOT(ISERROR(SEARCH($A$61,F1)))</xm:f>
            <xm:f>$A$61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5" operator="containsText" id="{5A2939AC-3420-4D82-89F2-322E3A58F3E5}">
            <xm:f>NOT(ISERROR(SEARCH($A$60,F1)))</xm:f>
            <xm:f>$A$60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6" operator="containsText" id="{781DDD08-986B-4F6D-897C-39B9CBDC943C}">
            <xm:f>NOT(ISERROR(SEARCH($A$59,F1)))</xm:f>
            <xm:f>$A$59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7" operator="containsText" id="{62A1D956-AA95-4C87-A852-9841BA2F2C27}">
            <xm:f>NOT(ISERROR(SEARCH($A$58,F1)))</xm:f>
            <xm:f>$A$58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8" operator="containsText" id="{DB590535-2F68-46C0-B667-4504B485CE7A}">
            <xm:f>NOT(ISERROR(SEARCH($A$57,F1)))</xm:f>
            <xm:f>$A$57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9" operator="containsText" id="{2D5D7DE2-2FA5-4AE0-9765-85439905B4E0}">
            <xm:f>NOT(ISERROR(SEARCH($A$56,F1)))</xm:f>
            <xm:f>$A$56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0" operator="containsText" id="{72B3AB4C-7E11-473C-91C8-E3AF5B584A1B}">
            <xm:f>NOT(ISERROR(SEARCH($A$55,F1)))</xm:f>
            <xm:f>$A$55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1" operator="containsText" id="{0087CEBC-550D-44C2-B85B-AB4230166E59}">
            <xm:f>NOT(ISERROR(SEARCH($A$54,F1)))</xm:f>
            <xm:f>$A$54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2" operator="containsText" id="{6C855134-9F09-42AD-8B53-6563E7114780}">
            <xm:f>NOT(ISERROR(SEARCH($A$53,F1)))</xm:f>
            <xm:f>$A$53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3" operator="containsText" id="{B83FB742-8C74-4D98-8C61-153088728E20}">
            <xm:f>NOT(ISERROR(SEARCH($A$52,F1)))</xm:f>
            <xm:f>$A$52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4" operator="containsText" id="{7B3F032D-066E-44AE-9E59-B9E8672FE9DC}">
            <xm:f>NOT(ISERROR(SEARCH($A$51,F1)))</xm:f>
            <xm:f>$A$51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5" operator="containsText" id="{BF555257-5C39-4C11-8A16-B392F016761A}">
            <xm:f>NOT(ISERROR(SEARCH($A$50,F1)))</xm:f>
            <xm:f>$A$50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6" operator="containsText" id="{76DEAF78-BD90-457E-85F8-816FAF1D7C6B}">
            <xm:f>NOT(ISERROR(SEARCH($A$49,F1)))</xm:f>
            <xm:f>$A$49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7" operator="containsText" id="{2A464761-F6D3-466B-BC47-46E3D2EAA893}">
            <xm:f>NOT(ISERROR(SEARCH($A$48,F1)))</xm:f>
            <xm:f>$A$48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8" operator="containsText" id="{E2ED6C43-A5E5-47B7-B5E4-45B5204095CE}">
            <xm:f>NOT(ISERROR(SEARCH($A$47,F1)))</xm:f>
            <xm:f>$A$47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9" operator="containsText" id="{8C8DA8E3-2682-4D11-BF1C-1EB1197C8563}">
            <xm:f>NOT(ISERROR(SEARCH($A$46,F1)))</xm:f>
            <xm:f>$A$46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0" operator="containsText" id="{BE422205-9C7F-46A9-A960-4DC513BF7A3C}">
            <xm:f>NOT(ISERROR(SEARCH($A$45,F1)))</xm:f>
            <xm:f>$A$45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1" operator="containsText" id="{8AD082DE-948C-4DBD-9464-93A8EE6B62CB}">
            <xm:f>NOT(ISERROR(SEARCH($A$44,F1)))</xm:f>
            <xm:f>$A$44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2" operator="containsText" id="{DF8973ED-C175-4F36-9041-309643B6208A}">
            <xm:f>NOT(ISERROR(SEARCH($A$43,F1)))</xm:f>
            <xm:f>$A$43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3" operator="containsText" id="{13A57D45-A543-4538-BD9F-4A65CF5873DD}">
            <xm:f>NOT(ISERROR(SEARCH($A$42,F1)))</xm:f>
            <xm:f>$A$42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4" operator="containsText" id="{24798B91-BE15-4E4E-8322-C05187985CE0}">
            <xm:f>NOT(ISERROR(SEARCH($A$41,F1)))</xm:f>
            <xm:f>$A$41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5" operator="containsText" id="{20D2EABF-EFAE-4C92-823C-486617A00768}">
            <xm:f>NOT(ISERROR(SEARCH($A$40,F1)))</xm:f>
            <xm:f>$A$40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6" operator="containsText" id="{A86D1282-7A1A-4C0F-AE4C-922476C9F851}">
            <xm:f>NOT(ISERROR(SEARCH($A$39,F1)))</xm:f>
            <xm:f>$A$39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7" operator="containsText" id="{91CE409B-2942-4205-8655-712802235651}">
            <xm:f>NOT(ISERROR(SEARCH($A$38,F1)))</xm:f>
            <xm:f>$A$38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8" operator="containsText" id="{78EA8730-F5D4-48EC-A50F-1D12455E64FB}">
            <xm:f>NOT(ISERROR(SEARCH($A$37,F1)))</xm:f>
            <xm:f>$A$37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9" operator="containsText" id="{ADEA9AC4-A221-461D-818D-BD3B768E7FA9}">
            <xm:f>NOT(ISERROR(SEARCH($A$36,F1)))</xm:f>
            <xm:f>$A$36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0" operator="containsText" id="{8AF28C5D-D686-4276-ACB9-93578B9605EB}">
            <xm:f>NOT(ISERROR(SEARCH($A$35,F1)))</xm:f>
            <xm:f>$A$35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1" operator="containsText" id="{C7E4BECF-C240-4C86-8F47-1C09FF792B88}">
            <xm:f>NOT(ISERROR(SEARCH($A$34,F1)))</xm:f>
            <xm:f>$A$34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2" operator="containsText" id="{7952C7E1-C0FE-44B6-AFC9-149D80AFC8B2}">
            <xm:f>NOT(ISERROR(SEARCH($A$33,F1)))</xm:f>
            <xm:f>$A$33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3" operator="containsText" id="{A29410BE-E20C-4B18-96CE-83090394C51C}">
            <xm:f>NOT(ISERROR(SEARCH($A$32,F1)))</xm:f>
            <xm:f>$A$32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4" operator="containsText" id="{2F66121F-4AB8-4FFE-A3BD-621AF4808654}">
            <xm:f>NOT(ISERROR(SEARCH($A$31,F1)))</xm:f>
            <xm:f>$A$31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5" operator="containsText" id="{08B54CA6-738E-4B89-A700-5FD6C73B93BB}">
            <xm:f>NOT(ISERROR(SEARCH($A$30,F1)))</xm:f>
            <xm:f>$A$30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6" operator="containsText" id="{B1BA4041-52EB-4ADB-BF3B-5396667C7C30}">
            <xm:f>NOT(ISERROR(SEARCH($A$29,F1)))</xm:f>
            <xm:f>$A$29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7" operator="containsText" id="{84BAC304-F436-4590-983A-6EBE51C29166}">
            <xm:f>NOT(ISERROR(SEARCH($A$28,F1)))</xm:f>
            <xm:f>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8" operator="containsText" id="{A495B249-9BF0-44F0-86F7-417551DE0580}">
            <xm:f>NOT(ISERROR(SEARCH($A$27,F1)))</xm:f>
            <xm:f>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9" operator="containsText" id="{73A7EC70-37B8-4E2F-A326-611BF1B8883D}">
            <xm:f>NOT(ISERROR(SEARCH($A$26,F1)))</xm:f>
            <xm:f>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0" operator="containsText" id="{36EE4484-8A51-472D-B586-FDAEDAE8BD49}">
            <xm:f>NOT(ISERROR(SEARCH($A$25,F1)))</xm:f>
            <xm:f>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1" operator="containsText" id="{171C7111-7B29-4612-82E3-60061B9CEE44}">
            <xm:f>NOT(ISERROR(SEARCH($A$24,F1)))</xm:f>
            <xm:f>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2" operator="containsText" id="{5F400381-47F8-46CD-8A36-B8C3F84CC639}">
            <xm:f>NOT(ISERROR(SEARCH($A$23,F1)))</xm:f>
            <xm:f>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3" operator="containsText" id="{5827E3C3-FB57-44E9-A705-E5A0F1461F39}">
            <xm:f>NOT(ISERROR(SEARCH($A$22,F1)))</xm:f>
            <xm:f>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4" operator="containsText" id="{24840C43-9586-4244-8D88-ADC99CFD20D3}">
            <xm:f>NOT(ISERROR(SEARCH($A$21,F1)))</xm:f>
            <xm:f>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5" operator="containsText" id="{68AE573B-340E-4AFE-B7CB-C7AB4B60EB88}">
            <xm:f>NOT(ISERROR(SEARCH($A$20,F1)))</xm:f>
            <xm:f>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6" operator="containsText" id="{A8ABC4F0-1237-4231-895A-56A6730F407F}">
            <xm:f>NOT(ISERROR(SEARCH($A$19,F1)))</xm:f>
            <xm:f>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7" operator="containsText" id="{C936A43E-22E8-41C3-8B73-8A34533C967F}">
            <xm:f>NOT(ISERROR(SEARCH($A$18,F1)))</xm:f>
            <xm:f>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8" operator="containsText" id="{CB06AF97-5EB4-4EF5-B41F-404E15EA89C5}">
            <xm:f>NOT(ISERROR(SEARCH($A$16,F1)))</xm:f>
            <xm:f>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9" operator="containsText" id="{DB123D1B-C2B2-458A-8A6F-5BB4866BC0D1}">
            <xm:f>NOT(ISERROR(SEARCH($A$17,F1)))</xm:f>
            <xm:f>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0" operator="containsText" id="{F7CCFB93-71A7-4F71-9912-9FEA8E08A89E}">
            <xm:f>NOT(ISERROR(SEARCH($A$15,F1)))</xm:f>
            <xm:f>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1" operator="containsText" id="{C19147F0-2FFF-4DE1-B797-5A66DED1682D}">
            <xm:f>NOT(ISERROR(SEARCH($A$14,F1)))</xm:f>
            <xm:f>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2" operator="containsText" id="{F14E213D-43BB-4C7F-81CF-D10B64F4B0F8}">
            <xm:f>NOT(ISERROR(SEARCH($A$13,F1)))</xm:f>
            <xm:f>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3" operator="containsText" id="{7332AFA2-069C-4C5B-86F7-23926549F707}">
            <xm:f>NOT(ISERROR(SEARCH($A$12,F1)))</xm:f>
            <xm:f>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4" operator="containsText" id="{027C7465-3ADC-4D5D-9441-8DDAEE456AC3}">
            <xm:f>NOT(ISERROR(SEARCH($A$11,F1)))</xm:f>
            <xm:f>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5" operator="containsText" id="{8FC19036-D1FB-4218-ABB2-895A1CC7ACA5}">
            <xm:f>NOT(ISERROR(SEARCH($A$10,F1)))</xm:f>
            <xm:f>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6" operator="containsText" id="{4BAE1543-FBC8-4701-A2E2-387B4157C0CB}">
            <xm:f>NOT(ISERROR(SEARCH($A$9,F1)))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7" operator="containsText" id="{25BE2236-B469-440E-B16D-064430E96212}">
            <xm:f>NOT(ISERROR(SEARCH($A$8,F1)))</xm:f>
            <xm:f>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8" operator="containsText" id="{5B677470-28DF-49B3-A315-680416778C29}">
            <xm:f>NOT(ISERROR(SEARCH($A$7,F1)))</xm:f>
            <xm:f>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9" operator="containsText" id="{538DE3C4-EED4-4C89-A0D7-AF06F308BA1E}">
            <xm:f>NOT(ISERROR(SEARCH($A$6,F1)))</xm:f>
            <xm:f>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0" operator="containsText" id="{54845FB5-67E9-4916-8D34-B9834816A5E7}">
            <xm:f>NOT(ISERROR(SEARCH($A$5,F1)))</xm:f>
            <xm:f>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1" operator="containsText" id="{BF1D722A-73F4-4521-99FD-EFFD5DC479DC}">
            <xm:f>NOT(ISERROR(SEARCH($A$4,F1)))</xm:f>
            <xm:f>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2" operator="containsText" id="{C8CEABD1-A7C9-44FD-BD4E-F7A82A11815B}">
            <xm:f>NOT(ISERROR(SEARCH($A$3,F1)))</xm:f>
            <xm:f>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F32:I77 F1:I30</xm:sqref>
        </x14:conditionalFormatting>
        <x14:conditionalFormatting xmlns:xm="http://schemas.microsoft.com/office/excel/2006/main">
          <x14:cfRule type="containsText" priority="1" operator="containsText" id="{9AF9B003-FC32-4EAF-8DBB-9B1F317518DE}">
            <xm:f>NOT(ISERROR(SEARCH($A$78,F31)))</xm:f>
            <xm:f>$A$78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9E23BAB3-1FF6-4237-B553-FE2D8962DADF}">
            <xm:f>NOT(ISERROR(SEARCH($A$77,F31)))</xm:f>
            <xm:f>$A$77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" operator="containsText" id="{4430FBFE-F9BB-4353-A10F-E16A8844DF18}">
            <xm:f>NOT(ISERROR(SEARCH($A$76,F31)))</xm:f>
            <xm:f>$A$76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0AFA805C-AE9B-4A83-8B30-EF6C27FEE783}">
            <xm:f>NOT(ISERROR(SEARCH($A$75,F31)))</xm:f>
            <xm:f>$A$75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0A06F6A8-CFF4-427B-AB20-941E09CE9BFC}">
            <xm:f>NOT(ISERROR(SEARCH($A$74,F31)))</xm:f>
            <xm:f>$A$74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1C57557B-0EA5-4C09-82AD-72CAFEF321A6}">
            <xm:f>NOT(ISERROR(SEARCH($A$73,F31)))</xm:f>
            <xm:f>$A$73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" operator="containsText" id="{0EB3077D-93AB-4471-9596-1C5A5FA58ECB}">
            <xm:f>NOT(ISERROR(SEARCH($A$72,F31)))</xm:f>
            <xm:f>$A$72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" operator="containsText" id="{FB7DDA0A-BF85-4F60-948D-AA596EF8A1B1}">
            <xm:f>NOT(ISERROR(SEARCH($A$71,F31)))</xm:f>
            <xm:f>$A$71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6DA5674E-23B6-4846-953B-23B715EFCB80}">
            <xm:f>NOT(ISERROR(SEARCH($A$70,F31)))</xm:f>
            <xm:f>$A$70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" operator="containsText" id="{3BB6DE6B-99CE-48E3-894D-93A18E03C000}">
            <xm:f>NOT(ISERROR(SEARCH($A$69,F31)))</xm:f>
            <xm:f>$A$69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BD8E4D9E-61C0-408C-B6AC-6A3AA21904FD}">
            <xm:f>NOT(ISERROR(SEARCH($A$68,F31)))</xm:f>
            <xm:f>$A$68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" operator="containsText" id="{9A53B6D4-E9F0-494B-AAB0-1B3C29CB7913}">
            <xm:f>NOT(ISERROR(SEARCH($A$67,F31)))</xm:f>
            <xm:f>$A$67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" operator="containsText" id="{8023BE48-29D5-401A-BE62-84DDF0F8205B}">
            <xm:f>NOT(ISERROR(SEARCH($A$66,F31)))</xm:f>
            <xm:f>$A$66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3D84E699-3CEB-4606-952C-CA5DF2932111}">
            <xm:f>NOT(ISERROR(SEARCH($A$65,F31)))</xm:f>
            <xm:f>$A$65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F1A84868-7290-4516-B9DC-8EC01D4D7A2B}">
            <xm:f>NOT(ISERROR(SEARCH($A$64,F31)))</xm:f>
            <xm:f>$A$64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9A58DB3F-BE62-44EC-8E16-8B4B36DFC651}">
            <xm:f>NOT(ISERROR(SEARCH($A$63,F31)))</xm:f>
            <xm:f>$A$63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" operator="containsText" id="{936F4601-9D05-444C-B790-65CFCF3AE9EA}">
            <xm:f>NOT(ISERROR(SEARCH($A$62,F31)))</xm:f>
            <xm:f>$A$62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" operator="containsText" id="{C87933E7-ED2A-4210-9F82-66603A919A5C}">
            <xm:f>NOT(ISERROR(SEARCH($A$61,F31)))</xm:f>
            <xm:f>$A$61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" operator="containsText" id="{A2717C8C-1841-4DEA-A68C-A3DE3996ACD7}">
            <xm:f>NOT(ISERROR(SEARCH($A$60,F31)))</xm:f>
            <xm:f>$A$60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0" operator="containsText" id="{0E80EF93-FEB4-4D8A-A680-880CA38CEFB0}">
            <xm:f>NOT(ISERROR(SEARCH($A$59,F31)))</xm:f>
            <xm:f>$A$59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" operator="containsText" id="{90BA2FBE-564E-49F5-9B50-34ADB686E0A1}">
            <xm:f>NOT(ISERROR(SEARCH($A$58,F31)))</xm:f>
            <xm:f>$A$58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2" operator="containsText" id="{62375F54-7CFA-4BDC-A3D9-74FF4CDE175D}">
            <xm:f>NOT(ISERROR(SEARCH($A$57,F31)))</xm:f>
            <xm:f>$A$57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2DD7A051-5112-45F0-8139-E0F40EC77079}">
            <xm:f>NOT(ISERROR(SEARCH($A$56,F31)))</xm:f>
            <xm:f>$A$56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" operator="containsText" id="{DC001E11-E74F-4E7A-A0B3-A608434FB7FC}">
            <xm:f>NOT(ISERROR(SEARCH($A$55,F31)))</xm:f>
            <xm:f>$A$55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" operator="containsText" id="{83AAAF15-3A55-45BE-9B9E-FE29939FA49B}">
            <xm:f>NOT(ISERROR(SEARCH($A$54,F31)))</xm:f>
            <xm:f>$A$54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" operator="containsText" id="{8C92AA27-EE3F-4C53-9450-89E12249C050}">
            <xm:f>NOT(ISERROR(SEARCH($A$53,F31)))</xm:f>
            <xm:f>$A$53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3BD6CBE8-CECE-4648-A3A1-D73392426C2E}">
            <xm:f>NOT(ISERROR(SEARCH($A$52,F31)))</xm:f>
            <xm:f>$A$52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" operator="containsText" id="{8D501589-0242-451E-B7FB-5E1B75C8859C}">
            <xm:f>NOT(ISERROR(SEARCH($A$51,F31)))</xm:f>
            <xm:f>$A$51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D2CE0BAD-2956-4011-AAF9-4CB1FB31FAC2}">
            <xm:f>NOT(ISERROR(SEARCH($A$50,F31)))</xm:f>
            <xm:f>$A$50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" operator="containsText" id="{A90E446B-5D42-410F-BAC9-B46627FFB829}">
            <xm:f>NOT(ISERROR(SEARCH($A$49,F31)))</xm:f>
            <xm:f>$A$49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" operator="containsText" id="{5BCACFD5-13C6-46B7-BF00-A994774A873A}">
            <xm:f>NOT(ISERROR(SEARCH($A$48,F31)))</xm:f>
            <xm:f>$A$48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" operator="containsText" id="{38C94FD6-47E2-4EC0-8547-A80624BAD062}">
            <xm:f>NOT(ISERROR(SEARCH($A$47,F31)))</xm:f>
            <xm:f>$A$47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" operator="containsText" id="{6E71BFFD-AFF0-4B1B-B0F8-5F706C160814}">
            <xm:f>NOT(ISERROR(SEARCH($A$46,F31)))</xm:f>
            <xm:f>$A$46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" operator="containsText" id="{6EF932AB-A864-4FBF-A4BE-D83919ED0B18}">
            <xm:f>NOT(ISERROR(SEARCH($A$45,F31)))</xm:f>
            <xm:f>$A$45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" operator="containsText" id="{C43AB6F8-9C46-4867-9BB8-0508BD8C99E2}">
            <xm:f>NOT(ISERROR(SEARCH($A$44,F31)))</xm:f>
            <xm:f>$A$44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" operator="containsText" id="{6DF02A75-A416-4591-96EB-166EE88834FE}">
            <xm:f>NOT(ISERROR(SEARCH($A$43,F31)))</xm:f>
            <xm:f>$A$43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" operator="containsText" id="{8C8EFA95-F522-4DE9-B2BB-3D62771FAF4B}">
            <xm:f>NOT(ISERROR(SEARCH($A$42,F31)))</xm:f>
            <xm:f>$A$42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" operator="containsText" id="{D065B645-B801-47F0-A251-E04A3666DC82}">
            <xm:f>NOT(ISERROR(SEARCH($A$41,F31)))</xm:f>
            <xm:f>$A$41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9" operator="containsText" id="{BF458EC7-3A78-4104-88CC-9B41DBEC41AD}">
            <xm:f>NOT(ISERROR(SEARCH($A$40,F31)))</xm:f>
            <xm:f>$A$40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0" operator="containsText" id="{96E196E1-A126-44D1-917A-AC63719F8603}">
            <xm:f>NOT(ISERROR(SEARCH($A$39,F31)))</xm:f>
            <xm:f>$A$39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1" operator="containsText" id="{71BF4130-46ED-4D23-A3E4-99626835DC20}">
            <xm:f>NOT(ISERROR(SEARCH($A$38,F31)))</xm:f>
            <xm:f>$A$38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" operator="containsText" id="{8D4AEEE6-12CB-4C2C-BC87-6D9DB5C0C971}">
            <xm:f>NOT(ISERROR(SEARCH($A$37,F31)))</xm:f>
            <xm:f>$A$37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3" operator="containsText" id="{CF55DD78-644C-47CD-A592-E85D7AA8495B}">
            <xm:f>NOT(ISERROR(SEARCH($A$36,F31)))</xm:f>
            <xm:f>$A$36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4" operator="containsText" id="{76857D77-492C-4E73-B558-2077E2000C55}">
            <xm:f>NOT(ISERROR(SEARCH($A$35,F31)))</xm:f>
            <xm:f>$A$35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" operator="containsText" id="{B1599282-85F4-4BE4-9B4D-565C207F1293}">
            <xm:f>NOT(ISERROR(SEARCH($A$34,F31)))</xm:f>
            <xm:f>$A$34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1654C3F3-B61F-49F2-AFE4-8BECB1658E08}">
            <xm:f>NOT(ISERROR(SEARCH($A$33,F31)))</xm:f>
            <xm:f>$A$33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" operator="containsText" id="{D0720B38-5376-49BB-9EEB-878FC1175D7A}">
            <xm:f>NOT(ISERROR(SEARCH($A$32,F31)))</xm:f>
            <xm:f>$A$32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" operator="containsText" id="{FA14CF16-C64A-4332-AB29-8D11FE3E69C9}">
            <xm:f>NOT(ISERROR(SEARCH($A$31,F31)))</xm:f>
            <xm:f>$A$31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9" operator="containsText" id="{48D92EE6-BD8F-490A-88F6-1AF1D19DC166}">
            <xm:f>NOT(ISERROR(SEARCH($A$30,F31)))</xm:f>
            <xm:f>$A$30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" operator="containsText" id="{05DE6D13-3945-4DDD-BEBF-F8E43AE1BE47}">
            <xm:f>NOT(ISERROR(SEARCH($A$29,F31)))</xm:f>
            <xm:f>$A$29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" operator="containsText" id="{C049F014-B3B5-40E3-A4C1-6B975C93B1DA}">
            <xm:f>NOT(ISERROR(SEARCH($A$28,F31)))</xm:f>
            <xm:f>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" operator="containsText" id="{DBEAD360-91F5-4554-8046-A49769AB8230}">
            <xm:f>NOT(ISERROR(SEARCH($A$27,F31)))</xm:f>
            <xm:f>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" operator="containsText" id="{3B8B8B48-D637-41DA-B331-AA0291F2309B}">
            <xm:f>NOT(ISERROR(SEARCH($A$26,F31)))</xm:f>
            <xm:f>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" operator="containsText" id="{B9258053-03AA-42E5-8CFF-F55A3ED7A07E}">
            <xm:f>NOT(ISERROR(SEARCH($A$25,F31)))</xm:f>
            <xm:f>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" operator="containsText" id="{4A6720FE-A7E6-4509-B6BF-B5B72B7E3DE5}">
            <xm:f>NOT(ISERROR(SEARCH($A$24,F31)))</xm:f>
            <xm:f>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" operator="containsText" id="{9F92E23B-2066-407E-BBF8-CAD403A9C5BD}">
            <xm:f>NOT(ISERROR(SEARCH($A$23,F31)))</xm:f>
            <xm:f>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" operator="containsText" id="{24294586-6878-4A11-8208-23E23B127A21}">
            <xm:f>NOT(ISERROR(SEARCH($A$22,F31)))</xm:f>
            <xm:f>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" operator="containsText" id="{332C7EE8-ACE1-4DAE-B123-40DDD753BAAD}">
            <xm:f>NOT(ISERROR(SEARCH($A$21,F31)))</xm:f>
            <xm:f>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" operator="containsText" id="{154FDEBC-40A0-479F-94B4-B25E543056AF}">
            <xm:f>NOT(ISERROR(SEARCH($A$20,F31)))</xm:f>
            <xm:f>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" operator="containsText" id="{8A16C33E-46D3-4BD1-A925-39F63E9576FB}">
            <xm:f>NOT(ISERROR(SEARCH($A$19,F31)))</xm:f>
            <xm:f>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" operator="containsText" id="{73F0CA6B-84A2-4A83-8969-FEAF4DB9120B}">
            <xm:f>NOT(ISERROR(SEARCH($A$18,F31)))</xm:f>
            <xm:f>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" operator="containsText" id="{1F8E7ECC-DEB8-428B-8C55-85E925EA41E9}">
            <xm:f>NOT(ISERROR(SEARCH($A$16,F31)))</xm:f>
            <xm:f>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" operator="containsText" id="{D3E81579-D25C-4D82-A22B-29A2C867E62F}">
            <xm:f>NOT(ISERROR(SEARCH($A$17,F31)))</xm:f>
            <xm:f>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" operator="containsText" id="{4E2E25A1-83CB-4267-9634-B00AAAC885AF}">
            <xm:f>NOT(ISERROR(SEARCH($A$15,F31)))</xm:f>
            <xm:f>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5" operator="containsText" id="{00184409-F243-4C68-95E6-334D4403AB72}">
            <xm:f>NOT(ISERROR(SEARCH($A$14,F31)))</xm:f>
            <xm:f>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" operator="containsText" id="{0ECAC361-09C0-4370-8ADC-524D2F24A874}">
            <xm:f>NOT(ISERROR(SEARCH($A$13,F31)))</xm:f>
            <xm:f>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" operator="containsText" id="{0C32A4D7-BECA-4C87-9979-62D1679465C9}">
            <xm:f>NOT(ISERROR(SEARCH($A$12,F31)))</xm:f>
            <xm:f>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" operator="containsText" id="{E2909D74-F31F-4F48-B709-FE836A222BA4}">
            <xm:f>NOT(ISERROR(SEARCH($A$11,F31)))</xm:f>
            <xm:f>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" operator="containsText" id="{8CAE76E4-D5DE-414A-A481-20CACC9BB83C}">
            <xm:f>NOT(ISERROR(SEARCH($A$10,F31)))</xm:f>
            <xm:f>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" operator="containsText" id="{C6C06743-537B-4484-9281-C136EAC9A36D}">
            <xm:f>NOT(ISERROR(SEARCH($A$9,F31)))</xm:f>
            <xm:f>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" operator="containsText" id="{32EB9BFB-86BE-4ED4-81E9-B4FAC59A6B36}">
            <xm:f>NOT(ISERROR(SEARCH($A$8,F31)))</xm:f>
            <xm:f>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2" operator="containsText" id="{3CBC8463-6FC1-47B2-B82D-925A22B67AD6}">
            <xm:f>NOT(ISERROR(SEARCH($A$7,F31)))</xm:f>
            <xm:f>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" operator="containsText" id="{7E00E373-C1F9-4A41-ACCB-6E31586D3384}">
            <xm:f>NOT(ISERROR(SEARCH($A$6,F31)))</xm:f>
            <xm:f>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" operator="containsText" id="{9FD8420D-F3E2-4C75-BC6D-5C1B2D2F5D4B}">
            <xm:f>NOT(ISERROR(SEARCH($A$5,F31)))</xm:f>
            <xm:f>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" operator="containsText" id="{8C09B1E3-EF76-4156-B370-57E2A2E687F7}">
            <xm:f>NOT(ISERROR(SEARCH($A$4,F31)))</xm:f>
            <xm:f>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" operator="containsText" id="{C983DA82-87BA-471E-BC58-FCBA96864593}">
            <xm:f>NOT(ISERROR(SEARCH($A$3,F31)))</xm:f>
            <xm:f>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F31:I31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5C538-A250-42CC-BFC4-914B24C769BE}">
  <dimension ref="A1:P78"/>
  <sheetViews>
    <sheetView tabSelected="1" topLeftCell="A45" workbookViewId="0">
      <selection activeCell="L1" sqref="L1:P77"/>
    </sheetView>
  </sheetViews>
  <sheetFormatPr defaultRowHeight="15" x14ac:dyDescent="0.25"/>
  <cols>
    <col min="1" max="1" width="13.42578125" style="9" customWidth="1"/>
    <col min="2" max="2" width="9.140625" style="9"/>
  </cols>
  <sheetData>
    <row r="1" spans="1:16" x14ac:dyDescent="0.25">
      <c r="A1" s="10" t="s">
        <v>3</v>
      </c>
      <c r="B1" s="10" t="s">
        <v>4</v>
      </c>
      <c r="C1" t="s">
        <v>166</v>
      </c>
      <c r="D1" t="s">
        <v>3</v>
      </c>
      <c r="E1" t="s">
        <v>252</v>
      </c>
      <c r="L1" t="s">
        <v>3</v>
      </c>
      <c r="M1" t="s">
        <v>4</v>
      </c>
      <c r="N1" t="s">
        <v>253</v>
      </c>
      <c r="O1" t="s">
        <v>252</v>
      </c>
      <c r="P1" t="s">
        <v>6</v>
      </c>
    </row>
    <row r="2" spans="1:16" x14ac:dyDescent="0.25">
      <c r="A2" s="14" t="s">
        <v>36</v>
      </c>
      <c r="B2" s="20" t="s">
        <v>37</v>
      </c>
      <c r="C2">
        <v>3.6</v>
      </c>
      <c r="D2" t="s">
        <v>36</v>
      </c>
      <c r="E2">
        <v>93.8</v>
      </c>
      <c r="L2" t="s">
        <v>36</v>
      </c>
      <c r="M2" t="s">
        <v>37</v>
      </c>
      <c r="N2">
        <v>3.6</v>
      </c>
      <c r="O2">
        <v>93.8</v>
      </c>
      <c r="P2" s="66">
        <f>N2/O2</f>
        <v>3.8379530916844352E-2</v>
      </c>
    </row>
    <row r="3" spans="1:16" x14ac:dyDescent="0.25">
      <c r="A3" s="24" t="s">
        <v>81</v>
      </c>
      <c r="B3" s="40" t="s">
        <v>82</v>
      </c>
      <c r="C3">
        <v>0.2</v>
      </c>
      <c r="D3" t="s">
        <v>81</v>
      </c>
      <c r="E3">
        <v>17.399999999999999</v>
      </c>
      <c r="L3" t="s">
        <v>81</v>
      </c>
      <c r="M3" t="s">
        <v>82</v>
      </c>
      <c r="N3">
        <v>0.2</v>
      </c>
      <c r="O3">
        <v>17.399999999999999</v>
      </c>
      <c r="P3" s="66">
        <f t="shared" ref="P3:P66" si="0">N3/O3</f>
        <v>1.149425287356322E-2</v>
      </c>
    </row>
    <row r="4" spans="1:16" x14ac:dyDescent="0.25">
      <c r="A4" s="24" t="s">
        <v>91</v>
      </c>
      <c r="B4" s="40" t="s">
        <v>12</v>
      </c>
      <c r="C4">
        <v>0.4</v>
      </c>
      <c r="D4" t="s">
        <v>91</v>
      </c>
      <c r="E4">
        <v>28.2</v>
      </c>
      <c r="L4" t="s">
        <v>91</v>
      </c>
      <c r="M4" t="s">
        <v>12</v>
      </c>
      <c r="N4">
        <v>0.4</v>
      </c>
      <c r="O4">
        <v>28.2</v>
      </c>
      <c r="P4" s="66">
        <f t="shared" si="0"/>
        <v>1.4184397163120569E-2</v>
      </c>
    </row>
    <row r="5" spans="1:16" x14ac:dyDescent="0.25">
      <c r="A5" s="24" t="s">
        <v>39</v>
      </c>
      <c r="B5" s="40" t="s">
        <v>40</v>
      </c>
      <c r="C5">
        <v>1.2</v>
      </c>
      <c r="D5" t="s">
        <v>39</v>
      </c>
      <c r="E5">
        <v>69.8</v>
      </c>
      <c r="L5" t="s">
        <v>39</v>
      </c>
      <c r="M5" t="s">
        <v>40</v>
      </c>
      <c r="N5">
        <v>1.2</v>
      </c>
      <c r="O5">
        <v>69.8</v>
      </c>
      <c r="P5" s="66">
        <f t="shared" si="0"/>
        <v>1.7191977077363897E-2</v>
      </c>
    </row>
    <row r="6" spans="1:16" x14ac:dyDescent="0.25">
      <c r="A6" s="19" t="s">
        <v>33</v>
      </c>
      <c r="B6" s="40" t="s">
        <v>12</v>
      </c>
      <c r="C6">
        <v>3</v>
      </c>
      <c r="D6" t="s">
        <v>33</v>
      </c>
      <c r="E6">
        <v>84.8</v>
      </c>
      <c r="L6" t="s">
        <v>33</v>
      </c>
      <c r="M6" t="s">
        <v>12</v>
      </c>
      <c r="N6">
        <v>3</v>
      </c>
      <c r="O6">
        <v>84.8</v>
      </c>
      <c r="P6" s="66">
        <f t="shared" si="0"/>
        <v>3.5377358490566037E-2</v>
      </c>
    </row>
    <row r="7" spans="1:16" x14ac:dyDescent="0.25">
      <c r="A7" s="14" t="s">
        <v>56</v>
      </c>
      <c r="B7" s="22" t="s">
        <v>57</v>
      </c>
      <c r="C7">
        <v>1</v>
      </c>
      <c r="D7" t="s">
        <v>56</v>
      </c>
      <c r="E7">
        <v>43.4</v>
      </c>
      <c r="L7" t="s">
        <v>56</v>
      </c>
      <c r="M7" t="s">
        <v>57</v>
      </c>
      <c r="N7">
        <v>1</v>
      </c>
      <c r="O7">
        <v>43.4</v>
      </c>
      <c r="P7" s="66">
        <f t="shared" si="0"/>
        <v>2.3041474654377881E-2</v>
      </c>
    </row>
    <row r="8" spans="1:16" x14ac:dyDescent="0.25">
      <c r="A8" s="61" t="s">
        <v>120</v>
      </c>
      <c r="B8" s="22" t="s">
        <v>121</v>
      </c>
      <c r="C8">
        <v>0.2</v>
      </c>
      <c r="D8" t="s">
        <v>120</v>
      </c>
      <c r="E8">
        <v>12.6</v>
      </c>
      <c r="L8" t="s">
        <v>120</v>
      </c>
      <c r="M8" t="s">
        <v>121</v>
      </c>
      <c r="N8">
        <v>0.2</v>
      </c>
      <c r="O8">
        <v>12.6</v>
      </c>
      <c r="P8" s="66">
        <f t="shared" si="0"/>
        <v>1.5873015873015876E-2</v>
      </c>
    </row>
    <row r="9" spans="1:16" x14ac:dyDescent="0.25">
      <c r="A9" s="14" t="s">
        <v>100</v>
      </c>
      <c r="B9" s="22" t="s">
        <v>101</v>
      </c>
      <c r="C9">
        <v>1</v>
      </c>
      <c r="D9" t="s">
        <v>100</v>
      </c>
      <c r="E9">
        <v>21</v>
      </c>
      <c r="L9" t="s">
        <v>100</v>
      </c>
      <c r="M9" t="s">
        <v>101</v>
      </c>
      <c r="N9">
        <v>1</v>
      </c>
      <c r="O9">
        <v>21</v>
      </c>
      <c r="P9" s="66">
        <f t="shared" si="0"/>
        <v>4.7619047619047616E-2</v>
      </c>
    </row>
    <row r="10" spans="1:16" x14ac:dyDescent="0.25">
      <c r="A10" s="14" t="s">
        <v>112</v>
      </c>
      <c r="B10" s="22" t="s">
        <v>63</v>
      </c>
      <c r="C10">
        <v>0.25</v>
      </c>
      <c r="D10" t="s">
        <v>112</v>
      </c>
      <c r="E10">
        <v>3</v>
      </c>
      <c r="L10" t="s">
        <v>112</v>
      </c>
      <c r="M10" t="s">
        <v>63</v>
      </c>
      <c r="N10">
        <v>0.25</v>
      </c>
      <c r="O10">
        <v>3</v>
      </c>
      <c r="P10" s="66">
        <f t="shared" si="0"/>
        <v>8.3333333333333329E-2</v>
      </c>
    </row>
    <row r="11" spans="1:16" x14ac:dyDescent="0.25">
      <c r="A11" s="60" t="s">
        <v>108</v>
      </c>
      <c r="B11" s="40" t="s">
        <v>109</v>
      </c>
      <c r="C11">
        <v>0</v>
      </c>
      <c r="D11" t="s">
        <v>108</v>
      </c>
      <c r="E11">
        <v>11.2</v>
      </c>
      <c r="L11" t="s">
        <v>108</v>
      </c>
      <c r="M11" t="s">
        <v>109</v>
      </c>
      <c r="N11">
        <v>0</v>
      </c>
      <c r="O11">
        <v>11.2</v>
      </c>
      <c r="P11" s="66">
        <f t="shared" si="0"/>
        <v>0</v>
      </c>
    </row>
    <row r="12" spans="1:16" x14ac:dyDescent="0.25">
      <c r="A12" s="14" t="s">
        <v>127</v>
      </c>
      <c r="B12" s="22" t="s">
        <v>128</v>
      </c>
      <c r="C12">
        <v>0</v>
      </c>
      <c r="D12" t="s">
        <v>127</v>
      </c>
      <c r="E12">
        <v>1.5</v>
      </c>
      <c r="L12" t="s">
        <v>127</v>
      </c>
      <c r="M12" t="s">
        <v>128</v>
      </c>
      <c r="N12">
        <v>0</v>
      </c>
      <c r="O12">
        <v>1.5</v>
      </c>
      <c r="P12" s="66">
        <f t="shared" si="0"/>
        <v>0</v>
      </c>
    </row>
    <row r="13" spans="1:16" x14ac:dyDescent="0.25">
      <c r="A13" s="14" t="s">
        <v>83</v>
      </c>
      <c r="B13" s="22" t="s">
        <v>84</v>
      </c>
      <c r="C13">
        <v>1.2</v>
      </c>
      <c r="D13" t="s">
        <v>83</v>
      </c>
      <c r="E13">
        <v>27.4</v>
      </c>
      <c r="L13" t="s">
        <v>83</v>
      </c>
      <c r="M13" t="s">
        <v>84</v>
      </c>
      <c r="N13">
        <v>1.2</v>
      </c>
      <c r="O13">
        <v>27.4</v>
      </c>
      <c r="P13" s="66">
        <f t="shared" si="0"/>
        <v>4.3795620437956206E-2</v>
      </c>
    </row>
    <row r="14" spans="1:16" x14ac:dyDescent="0.25">
      <c r="A14" s="59" t="s">
        <v>83</v>
      </c>
      <c r="B14" s="22" t="s">
        <v>116</v>
      </c>
      <c r="C14">
        <v>1</v>
      </c>
      <c r="D14" t="s">
        <v>83</v>
      </c>
      <c r="E14">
        <v>7.2</v>
      </c>
      <c r="L14" t="s">
        <v>83</v>
      </c>
      <c r="M14" t="s">
        <v>116</v>
      </c>
      <c r="N14">
        <v>1</v>
      </c>
      <c r="O14">
        <v>7.2</v>
      </c>
      <c r="P14" s="66">
        <f t="shared" si="0"/>
        <v>0.1388888888888889</v>
      </c>
    </row>
    <row r="15" spans="1:16" x14ac:dyDescent="0.25">
      <c r="A15" s="14" t="s">
        <v>43</v>
      </c>
      <c r="B15" s="20" t="s">
        <v>44</v>
      </c>
      <c r="C15">
        <v>2.6</v>
      </c>
      <c r="D15" t="s">
        <v>43</v>
      </c>
      <c r="E15">
        <v>94.6</v>
      </c>
      <c r="L15" t="s">
        <v>43</v>
      </c>
      <c r="M15" t="s">
        <v>44</v>
      </c>
      <c r="N15">
        <v>2.6</v>
      </c>
      <c r="O15">
        <v>94.6</v>
      </c>
      <c r="P15" s="66">
        <f t="shared" si="0"/>
        <v>2.7484143763213533E-2</v>
      </c>
    </row>
    <row r="16" spans="1:16" x14ac:dyDescent="0.25">
      <c r="A16" s="62" t="s">
        <v>117</v>
      </c>
      <c r="B16" s="20" t="s">
        <v>118</v>
      </c>
      <c r="C16">
        <v>0.4</v>
      </c>
      <c r="D16" t="s">
        <v>117</v>
      </c>
      <c r="E16">
        <v>6.2</v>
      </c>
      <c r="L16" t="s">
        <v>117</v>
      </c>
      <c r="M16" t="s">
        <v>118</v>
      </c>
      <c r="N16">
        <v>0.4</v>
      </c>
      <c r="O16">
        <v>6.2</v>
      </c>
      <c r="P16" s="66">
        <f t="shared" si="0"/>
        <v>6.4516129032258063E-2</v>
      </c>
    </row>
    <row r="17" spans="1:16" x14ac:dyDescent="0.25">
      <c r="A17" s="14" t="s">
        <v>19</v>
      </c>
      <c r="B17" s="22" t="s">
        <v>20</v>
      </c>
      <c r="C17">
        <v>6</v>
      </c>
      <c r="D17" t="s">
        <v>19</v>
      </c>
      <c r="E17">
        <v>146.80000000000001</v>
      </c>
      <c r="L17" t="s">
        <v>19</v>
      </c>
      <c r="M17" t="s">
        <v>20</v>
      </c>
      <c r="N17">
        <v>6</v>
      </c>
      <c r="O17">
        <v>146.80000000000001</v>
      </c>
      <c r="P17" s="66">
        <f t="shared" si="0"/>
        <v>4.0871934604904632E-2</v>
      </c>
    </row>
    <row r="18" spans="1:16" x14ac:dyDescent="0.25">
      <c r="A18" s="14" t="s">
        <v>80</v>
      </c>
      <c r="B18" s="20" t="s">
        <v>52</v>
      </c>
      <c r="C18">
        <v>0.8</v>
      </c>
      <c r="D18" t="s">
        <v>80</v>
      </c>
      <c r="E18">
        <v>53</v>
      </c>
      <c r="L18" t="s">
        <v>80</v>
      </c>
      <c r="M18" t="s">
        <v>52</v>
      </c>
      <c r="N18">
        <v>0.8</v>
      </c>
      <c r="O18">
        <v>53</v>
      </c>
      <c r="P18" s="66">
        <f t="shared" si="0"/>
        <v>1.509433962264151E-2</v>
      </c>
    </row>
    <row r="19" spans="1:16" ht="26.25" x14ac:dyDescent="0.25">
      <c r="A19" s="24" t="s">
        <v>74</v>
      </c>
      <c r="B19" s="40" t="s">
        <v>63</v>
      </c>
      <c r="C19">
        <v>2.6</v>
      </c>
      <c r="D19" t="s">
        <v>74</v>
      </c>
      <c r="E19">
        <v>41.6</v>
      </c>
      <c r="L19" t="s">
        <v>74</v>
      </c>
      <c r="M19" t="s">
        <v>63</v>
      </c>
      <c r="N19">
        <v>2.6</v>
      </c>
      <c r="O19">
        <v>41.6</v>
      </c>
      <c r="P19" s="66">
        <f t="shared" si="0"/>
        <v>6.25E-2</v>
      </c>
    </row>
    <row r="20" spans="1:16" x14ac:dyDescent="0.25">
      <c r="A20" s="19" t="s">
        <v>51</v>
      </c>
      <c r="B20" s="22" t="s">
        <v>52</v>
      </c>
      <c r="C20">
        <v>0.8</v>
      </c>
      <c r="D20" t="s">
        <v>51</v>
      </c>
      <c r="E20">
        <v>66.400000000000006</v>
      </c>
      <c r="L20" t="s">
        <v>51</v>
      </c>
      <c r="M20" t="s">
        <v>52</v>
      </c>
      <c r="N20">
        <v>0.8</v>
      </c>
      <c r="O20">
        <v>66.400000000000006</v>
      </c>
      <c r="P20" s="66">
        <f t="shared" si="0"/>
        <v>1.2048192771084336E-2</v>
      </c>
    </row>
    <row r="21" spans="1:16" x14ac:dyDescent="0.25">
      <c r="A21" s="20" t="s">
        <v>15</v>
      </c>
      <c r="B21" s="40" t="s">
        <v>12</v>
      </c>
      <c r="C21">
        <v>2.6</v>
      </c>
      <c r="D21" t="s">
        <v>15</v>
      </c>
      <c r="E21">
        <v>197.4</v>
      </c>
      <c r="L21" t="s">
        <v>15</v>
      </c>
      <c r="M21" t="s">
        <v>12</v>
      </c>
      <c r="N21">
        <v>2.6</v>
      </c>
      <c r="O21">
        <v>197.4</v>
      </c>
      <c r="P21" s="66">
        <f t="shared" si="0"/>
        <v>1.3171225937183385E-2</v>
      </c>
    </row>
    <row r="22" spans="1:16" x14ac:dyDescent="0.25">
      <c r="A22" s="20" t="s">
        <v>129</v>
      </c>
      <c r="B22" s="20" t="s">
        <v>8</v>
      </c>
      <c r="C22">
        <v>0</v>
      </c>
      <c r="D22" t="s">
        <v>129</v>
      </c>
      <c r="E22">
        <v>2.2000000000000002</v>
      </c>
      <c r="L22" t="s">
        <v>129</v>
      </c>
      <c r="M22" t="s">
        <v>8</v>
      </c>
      <c r="N22">
        <v>0</v>
      </c>
      <c r="O22">
        <v>2.2000000000000002</v>
      </c>
      <c r="P22" s="66">
        <f t="shared" si="0"/>
        <v>0</v>
      </c>
    </row>
    <row r="23" spans="1:16" x14ac:dyDescent="0.25">
      <c r="A23" s="14" t="s">
        <v>62</v>
      </c>
      <c r="B23" s="22" t="s">
        <v>63</v>
      </c>
      <c r="C23">
        <v>2.8</v>
      </c>
      <c r="D23" t="s">
        <v>62</v>
      </c>
      <c r="E23">
        <v>55</v>
      </c>
      <c r="L23" t="s">
        <v>62</v>
      </c>
      <c r="M23" t="s">
        <v>63</v>
      </c>
      <c r="N23">
        <v>2.8</v>
      </c>
      <c r="O23">
        <v>55</v>
      </c>
      <c r="P23" s="66">
        <f t="shared" si="0"/>
        <v>5.0909090909090904E-2</v>
      </c>
    </row>
    <row r="24" spans="1:16" x14ac:dyDescent="0.25">
      <c r="A24" s="61" t="s">
        <v>94</v>
      </c>
      <c r="B24" s="22" t="s">
        <v>95</v>
      </c>
      <c r="C24">
        <v>0.2</v>
      </c>
      <c r="D24" t="s">
        <v>94</v>
      </c>
      <c r="E24">
        <v>16.399999999999999</v>
      </c>
      <c r="L24" t="s">
        <v>94</v>
      </c>
      <c r="M24" t="s">
        <v>95</v>
      </c>
      <c r="N24">
        <v>0.2</v>
      </c>
      <c r="O24">
        <v>16.399999999999999</v>
      </c>
      <c r="P24" s="66">
        <f t="shared" si="0"/>
        <v>1.2195121951219514E-2</v>
      </c>
    </row>
    <row r="25" spans="1:16" x14ac:dyDescent="0.25">
      <c r="A25" s="14" t="s">
        <v>25</v>
      </c>
      <c r="B25" s="22" t="s">
        <v>26</v>
      </c>
      <c r="C25">
        <v>3.2</v>
      </c>
      <c r="D25" t="s">
        <v>25</v>
      </c>
      <c r="E25">
        <v>127</v>
      </c>
      <c r="L25" t="s">
        <v>25</v>
      </c>
      <c r="M25" t="s">
        <v>26</v>
      </c>
      <c r="N25">
        <v>3.2</v>
      </c>
      <c r="O25">
        <v>127</v>
      </c>
      <c r="P25" s="66">
        <f t="shared" si="0"/>
        <v>2.5196850393700791E-2</v>
      </c>
    </row>
    <row r="26" spans="1:16" x14ac:dyDescent="0.25">
      <c r="A26" s="14" t="s">
        <v>71</v>
      </c>
      <c r="B26" s="40" t="s">
        <v>12</v>
      </c>
      <c r="C26">
        <v>0.4</v>
      </c>
      <c r="D26" t="s">
        <v>71</v>
      </c>
      <c r="E26">
        <v>64</v>
      </c>
      <c r="L26" t="s">
        <v>71</v>
      </c>
      <c r="M26" t="s">
        <v>12</v>
      </c>
      <c r="N26">
        <v>0.4</v>
      </c>
      <c r="O26">
        <v>64</v>
      </c>
      <c r="P26" s="66">
        <f t="shared" si="0"/>
        <v>6.2500000000000003E-3</v>
      </c>
    </row>
    <row r="27" spans="1:16" x14ac:dyDescent="0.25">
      <c r="A27" s="63" t="s">
        <v>123</v>
      </c>
      <c r="B27" s="22" t="s">
        <v>124</v>
      </c>
      <c r="C27">
        <v>0.4</v>
      </c>
      <c r="D27" t="s">
        <v>123</v>
      </c>
      <c r="E27">
        <v>4</v>
      </c>
      <c r="L27" t="s">
        <v>123</v>
      </c>
      <c r="M27" t="s">
        <v>124</v>
      </c>
      <c r="N27">
        <v>0.4</v>
      </c>
      <c r="O27">
        <v>4</v>
      </c>
      <c r="P27" s="66">
        <f t="shared" si="0"/>
        <v>0.1</v>
      </c>
    </row>
    <row r="28" spans="1:16" x14ac:dyDescent="0.25">
      <c r="A28" s="24" t="s">
        <v>119</v>
      </c>
      <c r="B28" s="40" t="s">
        <v>63</v>
      </c>
      <c r="C28">
        <v>0.2</v>
      </c>
      <c r="D28" t="s">
        <v>119</v>
      </c>
      <c r="E28">
        <v>10.6</v>
      </c>
      <c r="L28" t="s">
        <v>119</v>
      </c>
      <c r="M28" t="s">
        <v>63</v>
      </c>
      <c r="N28">
        <v>0.2</v>
      </c>
      <c r="O28">
        <v>10.6</v>
      </c>
      <c r="P28" s="66">
        <f t="shared" si="0"/>
        <v>1.886792452830189E-2</v>
      </c>
    </row>
    <row r="29" spans="1:16" x14ac:dyDescent="0.25">
      <c r="A29" s="14" t="s">
        <v>31</v>
      </c>
      <c r="B29" s="40" t="s">
        <v>12</v>
      </c>
      <c r="C29">
        <v>0.8</v>
      </c>
      <c r="D29" t="s">
        <v>31</v>
      </c>
      <c r="E29">
        <v>101.4</v>
      </c>
      <c r="L29" t="s">
        <v>31</v>
      </c>
      <c r="M29" t="s">
        <v>12</v>
      </c>
      <c r="N29">
        <v>0.8</v>
      </c>
      <c r="O29">
        <v>101.4</v>
      </c>
      <c r="P29" s="66">
        <f t="shared" si="0"/>
        <v>7.889546351084813E-3</v>
      </c>
    </row>
    <row r="30" spans="1:16" x14ac:dyDescent="0.25">
      <c r="A30" s="23" t="s">
        <v>38</v>
      </c>
      <c r="B30" s="22" t="s">
        <v>8</v>
      </c>
      <c r="C30">
        <v>2.2000000000000002</v>
      </c>
      <c r="D30" t="s">
        <v>38</v>
      </c>
      <c r="E30">
        <v>50.4</v>
      </c>
      <c r="L30" t="s">
        <v>38</v>
      </c>
      <c r="M30" t="s">
        <v>8</v>
      </c>
      <c r="N30">
        <v>2.2000000000000002</v>
      </c>
      <c r="O30">
        <v>50.4</v>
      </c>
      <c r="P30" s="66">
        <f t="shared" si="0"/>
        <v>4.3650793650793655E-2</v>
      </c>
    </row>
    <row r="31" spans="1:16" x14ac:dyDescent="0.25">
      <c r="A31" s="14" t="s">
        <v>98</v>
      </c>
      <c r="B31" s="22" t="s">
        <v>99</v>
      </c>
      <c r="C31">
        <v>0.8</v>
      </c>
      <c r="D31" t="s">
        <v>98</v>
      </c>
      <c r="E31">
        <v>17.8</v>
      </c>
      <c r="L31" t="s">
        <v>98</v>
      </c>
      <c r="M31" t="s">
        <v>99</v>
      </c>
      <c r="N31">
        <v>0.8</v>
      </c>
      <c r="O31">
        <v>17.8</v>
      </c>
      <c r="P31" s="66">
        <f t="shared" si="0"/>
        <v>4.49438202247191E-2</v>
      </c>
    </row>
    <row r="32" spans="1:16" x14ac:dyDescent="0.25">
      <c r="A32" s="14" t="s">
        <v>11</v>
      </c>
      <c r="B32" s="40" t="s">
        <v>12</v>
      </c>
      <c r="C32">
        <v>9.4</v>
      </c>
      <c r="D32" t="s">
        <v>11</v>
      </c>
      <c r="E32">
        <v>243.8</v>
      </c>
      <c r="L32" t="s">
        <v>11</v>
      </c>
      <c r="M32" t="s">
        <v>12</v>
      </c>
      <c r="N32">
        <v>9.4</v>
      </c>
      <c r="O32">
        <v>243.8</v>
      </c>
      <c r="P32" s="66">
        <f t="shared" si="0"/>
        <v>3.8556193601312551E-2</v>
      </c>
    </row>
    <row r="33" spans="1:16" x14ac:dyDescent="0.25">
      <c r="A33" s="14" t="s">
        <v>27</v>
      </c>
      <c r="B33" s="22" t="s">
        <v>28</v>
      </c>
      <c r="C33">
        <v>4</v>
      </c>
      <c r="D33" t="s">
        <v>27</v>
      </c>
      <c r="E33">
        <v>107.2</v>
      </c>
      <c r="L33" t="s">
        <v>27</v>
      </c>
      <c r="M33" t="s">
        <v>28</v>
      </c>
      <c r="N33">
        <v>4</v>
      </c>
      <c r="O33">
        <v>107.2</v>
      </c>
      <c r="P33" s="66">
        <f t="shared" si="0"/>
        <v>3.7313432835820892E-2</v>
      </c>
    </row>
    <row r="34" spans="1:16" x14ac:dyDescent="0.25">
      <c r="A34" s="60" t="s">
        <v>64</v>
      </c>
      <c r="B34" s="22" t="s">
        <v>65</v>
      </c>
      <c r="C34">
        <v>0.8</v>
      </c>
      <c r="D34" t="s">
        <v>64</v>
      </c>
      <c r="E34">
        <v>33.6</v>
      </c>
      <c r="L34" t="s">
        <v>64</v>
      </c>
      <c r="M34" t="s">
        <v>65</v>
      </c>
      <c r="N34">
        <v>0.8</v>
      </c>
      <c r="O34">
        <v>33.6</v>
      </c>
      <c r="P34" s="66">
        <f t="shared" si="0"/>
        <v>2.3809523809523808E-2</v>
      </c>
    </row>
    <row r="35" spans="1:16" x14ac:dyDescent="0.25">
      <c r="A35" s="14" t="s">
        <v>23</v>
      </c>
      <c r="B35" s="22" t="s">
        <v>24</v>
      </c>
      <c r="C35">
        <v>7.6</v>
      </c>
      <c r="D35" t="s">
        <v>23</v>
      </c>
      <c r="E35">
        <v>151.4</v>
      </c>
      <c r="L35" t="s">
        <v>23</v>
      </c>
      <c r="M35" t="s">
        <v>24</v>
      </c>
      <c r="N35">
        <v>7.6</v>
      </c>
      <c r="O35">
        <v>151.4</v>
      </c>
      <c r="P35" s="66">
        <f t="shared" si="0"/>
        <v>5.0198150594451776E-2</v>
      </c>
    </row>
    <row r="36" spans="1:16" x14ac:dyDescent="0.25">
      <c r="A36" s="22" t="s">
        <v>58</v>
      </c>
      <c r="B36" s="20" t="s">
        <v>59</v>
      </c>
      <c r="C36">
        <v>1.2</v>
      </c>
      <c r="D36" t="s">
        <v>58</v>
      </c>
      <c r="E36">
        <v>82.8</v>
      </c>
      <c r="L36" t="s">
        <v>58</v>
      </c>
      <c r="M36" t="s">
        <v>59</v>
      </c>
      <c r="N36">
        <v>1.2</v>
      </c>
      <c r="O36">
        <v>82.8</v>
      </c>
      <c r="P36" s="66">
        <f t="shared" si="0"/>
        <v>1.4492753623188406E-2</v>
      </c>
    </row>
    <row r="37" spans="1:16" x14ac:dyDescent="0.25">
      <c r="A37" s="14" t="s">
        <v>69</v>
      </c>
      <c r="B37" s="22" t="s">
        <v>70</v>
      </c>
      <c r="C37">
        <v>1.4</v>
      </c>
      <c r="D37" t="s">
        <v>69</v>
      </c>
      <c r="E37">
        <v>45.4</v>
      </c>
      <c r="L37" t="s">
        <v>69</v>
      </c>
      <c r="M37" t="s">
        <v>70</v>
      </c>
      <c r="N37">
        <v>1.4</v>
      </c>
      <c r="O37">
        <v>45.4</v>
      </c>
      <c r="P37" s="66">
        <f t="shared" si="0"/>
        <v>3.0837004405286344E-2</v>
      </c>
    </row>
    <row r="38" spans="1:16" x14ac:dyDescent="0.25">
      <c r="A38" s="60" t="s">
        <v>48</v>
      </c>
      <c r="B38" s="40" t="s">
        <v>49</v>
      </c>
      <c r="C38">
        <v>0.6</v>
      </c>
      <c r="D38" t="s">
        <v>48</v>
      </c>
      <c r="E38">
        <v>32</v>
      </c>
      <c r="L38" t="s">
        <v>48</v>
      </c>
      <c r="M38" t="s">
        <v>49</v>
      </c>
      <c r="N38">
        <v>0.6</v>
      </c>
      <c r="O38">
        <v>32</v>
      </c>
      <c r="P38" s="66">
        <f t="shared" si="0"/>
        <v>1.8749999999999999E-2</v>
      </c>
    </row>
    <row r="39" spans="1:16" x14ac:dyDescent="0.25">
      <c r="A39" s="24" t="s">
        <v>50</v>
      </c>
      <c r="B39" s="40" t="s">
        <v>8</v>
      </c>
      <c r="C39">
        <v>1.6</v>
      </c>
      <c r="D39" t="s">
        <v>50</v>
      </c>
      <c r="E39">
        <v>33.200000000000003</v>
      </c>
      <c r="L39" t="s">
        <v>50</v>
      </c>
      <c r="M39" t="s">
        <v>8</v>
      </c>
      <c r="N39">
        <v>1.6</v>
      </c>
      <c r="O39">
        <v>33.200000000000003</v>
      </c>
      <c r="P39" s="66">
        <f t="shared" si="0"/>
        <v>4.8192771084337345E-2</v>
      </c>
    </row>
    <row r="40" spans="1:16" x14ac:dyDescent="0.25">
      <c r="A40" s="14" t="s">
        <v>7</v>
      </c>
      <c r="B40" s="40" t="s">
        <v>8</v>
      </c>
      <c r="C40">
        <v>17</v>
      </c>
      <c r="D40" t="s">
        <v>7</v>
      </c>
      <c r="E40">
        <v>293.39999999999998</v>
      </c>
      <c r="L40" t="s">
        <v>7</v>
      </c>
      <c r="M40" t="s">
        <v>8</v>
      </c>
      <c r="N40">
        <v>17</v>
      </c>
      <c r="O40">
        <v>293.39999999999998</v>
      </c>
      <c r="P40" s="66">
        <f t="shared" si="0"/>
        <v>5.7941376959781875E-2</v>
      </c>
    </row>
    <row r="41" spans="1:16" x14ac:dyDescent="0.25">
      <c r="A41" s="14" t="s">
        <v>34</v>
      </c>
      <c r="B41" s="22" t="s">
        <v>35</v>
      </c>
      <c r="C41">
        <v>2.6</v>
      </c>
      <c r="D41" t="s">
        <v>34</v>
      </c>
      <c r="E41">
        <v>89.8</v>
      </c>
      <c r="L41" t="s">
        <v>34</v>
      </c>
      <c r="M41" t="s">
        <v>35</v>
      </c>
      <c r="N41">
        <v>2.6</v>
      </c>
      <c r="O41">
        <v>89.8</v>
      </c>
      <c r="P41" s="66">
        <f t="shared" si="0"/>
        <v>2.89532293986637E-2</v>
      </c>
    </row>
    <row r="42" spans="1:16" x14ac:dyDescent="0.25">
      <c r="A42" s="19" t="s">
        <v>115</v>
      </c>
      <c r="B42" s="22" t="s">
        <v>67</v>
      </c>
      <c r="C42">
        <v>0</v>
      </c>
      <c r="D42" t="s">
        <v>115</v>
      </c>
      <c r="E42">
        <v>9.1999999999999993</v>
      </c>
      <c r="L42" t="s">
        <v>115</v>
      </c>
      <c r="M42" t="s">
        <v>67</v>
      </c>
      <c r="N42">
        <v>0</v>
      </c>
      <c r="O42">
        <v>9.1999999999999993</v>
      </c>
      <c r="P42" s="66">
        <f t="shared" si="0"/>
        <v>0</v>
      </c>
    </row>
    <row r="43" spans="1:16" x14ac:dyDescent="0.25">
      <c r="A43" s="63" t="s">
        <v>125</v>
      </c>
      <c r="B43" s="22" t="s">
        <v>126</v>
      </c>
      <c r="C43">
        <v>0.2</v>
      </c>
      <c r="D43" t="s">
        <v>125</v>
      </c>
      <c r="E43">
        <v>6.6</v>
      </c>
      <c r="L43" t="s">
        <v>125</v>
      </c>
      <c r="M43" t="s">
        <v>126</v>
      </c>
      <c r="N43">
        <v>0.2</v>
      </c>
      <c r="O43">
        <v>6.6</v>
      </c>
      <c r="P43" s="66">
        <f t="shared" si="0"/>
        <v>3.0303030303030307E-2</v>
      </c>
    </row>
    <row r="44" spans="1:16" x14ac:dyDescent="0.25">
      <c r="A44" s="14" t="s">
        <v>16</v>
      </c>
      <c r="B44" s="22" t="s">
        <v>17</v>
      </c>
      <c r="C44">
        <v>2</v>
      </c>
      <c r="D44" t="s">
        <v>16</v>
      </c>
      <c r="E44">
        <v>137.4</v>
      </c>
      <c r="L44" t="s">
        <v>16</v>
      </c>
      <c r="M44" t="s">
        <v>17</v>
      </c>
      <c r="N44">
        <v>2</v>
      </c>
      <c r="O44">
        <v>137.4</v>
      </c>
      <c r="P44" s="66">
        <f t="shared" si="0"/>
        <v>1.4556040756914119E-2</v>
      </c>
    </row>
    <row r="45" spans="1:16" x14ac:dyDescent="0.25">
      <c r="A45" s="23" t="s">
        <v>55</v>
      </c>
      <c r="B45" s="22" t="s">
        <v>14</v>
      </c>
      <c r="C45">
        <v>2.2000000000000002</v>
      </c>
      <c r="D45" t="s">
        <v>55</v>
      </c>
      <c r="E45">
        <v>42.6</v>
      </c>
      <c r="L45" t="s">
        <v>55</v>
      </c>
      <c r="M45" t="s">
        <v>14</v>
      </c>
      <c r="N45">
        <v>2.2000000000000002</v>
      </c>
      <c r="O45">
        <v>42.6</v>
      </c>
      <c r="P45" s="66">
        <f t="shared" si="0"/>
        <v>5.1643192488262914E-2</v>
      </c>
    </row>
    <row r="46" spans="1:16" x14ac:dyDescent="0.25">
      <c r="A46" s="14" t="s">
        <v>47</v>
      </c>
      <c r="B46" s="20" t="s">
        <v>24</v>
      </c>
      <c r="C46">
        <v>3.4</v>
      </c>
      <c r="D46" t="s">
        <v>47</v>
      </c>
      <c r="E46">
        <v>54</v>
      </c>
      <c r="L46" t="s">
        <v>47</v>
      </c>
      <c r="M46" t="s">
        <v>24</v>
      </c>
      <c r="N46">
        <v>3.4</v>
      </c>
      <c r="O46">
        <v>54</v>
      </c>
      <c r="P46" s="66">
        <f t="shared" si="0"/>
        <v>6.2962962962962957E-2</v>
      </c>
    </row>
    <row r="47" spans="1:16" x14ac:dyDescent="0.25">
      <c r="A47" s="14" t="s">
        <v>66</v>
      </c>
      <c r="B47" s="22" t="s">
        <v>67</v>
      </c>
      <c r="C47">
        <v>1.4</v>
      </c>
      <c r="D47" t="s">
        <v>66</v>
      </c>
      <c r="E47">
        <v>66.400000000000006</v>
      </c>
      <c r="L47" t="s">
        <v>66</v>
      </c>
      <c r="M47" t="s">
        <v>67</v>
      </c>
      <c r="N47">
        <v>1.4</v>
      </c>
      <c r="O47">
        <v>66.400000000000006</v>
      </c>
      <c r="P47" s="66">
        <f t="shared" si="0"/>
        <v>2.1084337349397589E-2</v>
      </c>
    </row>
    <row r="48" spans="1:16" x14ac:dyDescent="0.25">
      <c r="A48" s="23" t="s">
        <v>102</v>
      </c>
      <c r="B48" s="22" t="s">
        <v>103</v>
      </c>
      <c r="C48">
        <v>1.4</v>
      </c>
      <c r="D48" t="s">
        <v>102</v>
      </c>
      <c r="E48">
        <v>16.2</v>
      </c>
      <c r="L48" t="s">
        <v>102</v>
      </c>
      <c r="M48" t="s">
        <v>103</v>
      </c>
      <c r="N48">
        <v>1.4</v>
      </c>
      <c r="O48">
        <v>16.2</v>
      </c>
      <c r="P48" s="66">
        <f t="shared" si="0"/>
        <v>8.6419753086419748E-2</v>
      </c>
    </row>
    <row r="49" spans="1:16" x14ac:dyDescent="0.25">
      <c r="A49" s="14" t="s">
        <v>113</v>
      </c>
      <c r="B49" s="20" t="s">
        <v>114</v>
      </c>
      <c r="C49">
        <v>0</v>
      </c>
      <c r="D49" t="s">
        <v>113</v>
      </c>
      <c r="E49">
        <v>2.4</v>
      </c>
      <c r="L49" t="s">
        <v>113</v>
      </c>
      <c r="M49" t="s">
        <v>114</v>
      </c>
      <c r="N49">
        <v>0</v>
      </c>
      <c r="O49">
        <v>2.4</v>
      </c>
      <c r="P49" s="66">
        <f t="shared" si="0"/>
        <v>0</v>
      </c>
    </row>
    <row r="50" spans="1:16" x14ac:dyDescent="0.25">
      <c r="A50" s="60" t="s">
        <v>85</v>
      </c>
      <c r="B50" s="40" t="s">
        <v>86</v>
      </c>
      <c r="C50">
        <v>0.2</v>
      </c>
      <c r="D50" t="s">
        <v>85</v>
      </c>
      <c r="E50">
        <v>23</v>
      </c>
      <c r="L50" t="s">
        <v>85</v>
      </c>
      <c r="M50" t="s">
        <v>86</v>
      </c>
      <c r="N50">
        <v>0.2</v>
      </c>
      <c r="O50">
        <v>23</v>
      </c>
      <c r="P50" s="66">
        <f t="shared" si="0"/>
        <v>8.6956521739130436E-3</v>
      </c>
    </row>
    <row r="51" spans="1:16" x14ac:dyDescent="0.25">
      <c r="A51" s="14" t="s">
        <v>30</v>
      </c>
      <c r="B51" s="22" t="s">
        <v>17</v>
      </c>
      <c r="C51">
        <v>0.2</v>
      </c>
      <c r="D51" t="s">
        <v>30</v>
      </c>
      <c r="E51">
        <v>80.8</v>
      </c>
      <c r="L51" t="s">
        <v>30</v>
      </c>
      <c r="M51" t="s">
        <v>17</v>
      </c>
      <c r="N51">
        <v>0.2</v>
      </c>
      <c r="O51">
        <v>80.8</v>
      </c>
      <c r="P51" s="66">
        <f t="shared" si="0"/>
        <v>2.4752475247524753E-3</v>
      </c>
    </row>
    <row r="52" spans="1:16" x14ac:dyDescent="0.25">
      <c r="A52" s="14" t="s">
        <v>77</v>
      </c>
      <c r="B52" s="22" t="s">
        <v>78</v>
      </c>
      <c r="C52">
        <v>3.4</v>
      </c>
      <c r="D52" t="s">
        <v>77</v>
      </c>
      <c r="E52">
        <v>47.2</v>
      </c>
      <c r="L52" t="s">
        <v>77</v>
      </c>
      <c r="M52" t="s">
        <v>78</v>
      </c>
      <c r="N52">
        <v>3.4</v>
      </c>
      <c r="O52">
        <v>47.2</v>
      </c>
      <c r="P52" s="66">
        <f t="shared" si="0"/>
        <v>7.2033898305084734E-2</v>
      </c>
    </row>
    <row r="53" spans="1:16" x14ac:dyDescent="0.25">
      <c r="A53" s="14" t="s">
        <v>9</v>
      </c>
      <c r="B53" s="22" t="s">
        <v>10</v>
      </c>
      <c r="C53">
        <v>18.2</v>
      </c>
      <c r="D53" t="s">
        <v>9</v>
      </c>
      <c r="E53">
        <v>216.8</v>
      </c>
      <c r="L53" t="s">
        <v>9</v>
      </c>
      <c r="M53" t="s">
        <v>10</v>
      </c>
      <c r="N53">
        <v>18.2</v>
      </c>
      <c r="O53">
        <v>216.8</v>
      </c>
      <c r="P53" s="66">
        <f t="shared" si="0"/>
        <v>8.3948339483394821E-2</v>
      </c>
    </row>
    <row r="54" spans="1:16" x14ac:dyDescent="0.25">
      <c r="A54" s="63" t="s">
        <v>89</v>
      </c>
      <c r="B54" s="22" t="s">
        <v>90</v>
      </c>
      <c r="C54" s="65">
        <v>1.2</v>
      </c>
      <c r="D54" t="s">
        <v>89</v>
      </c>
      <c r="E54">
        <v>26</v>
      </c>
      <c r="L54" t="s">
        <v>89</v>
      </c>
      <c r="M54" t="s">
        <v>90</v>
      </c>
      <c r="N54" s="65">
        <v>1.2</v>
      </c>
      <c r="O54">
        <v>26</v>
      </c>
      <c r="P54" s="66">
        <f t="shared" si="0"/>
        <v>4.6153846153846149E-2</v>
      </c>
    </row>
    <row r="55" spans="1:16" x14ac:dyDescent="0.25">
      <c r="A55" s="14" t="s">
        <v>61</v>
      </c>
      <c r="B55" s="22" t="s">
        <v>8</v>
      </c>
      <c r="C55">
        <v>0.8</v>
      </c>
      <c r="D55" t="s">
        <v>61</v>
      </c>
      <c r="E55">
        <v>28.6</v>
      </c>
      <c r="L55" t="s">
        <v>61</v>
      </c>
      <c r="M55" t="s">
        <v>8</v>
      </c>
      <c r="N55">
        <v>0.8</v>
      </c>
      <c r="O55">
        <v>28.6</v>
      </c>
      <c r="P55" s="66">
        <f t="shared" si="0"/>
        <v>2.7972027972027972E-2</v>
      </c>
    </row>
    <row r="56" spans="1:16" x14ac:dyDescent="0.25">
      <c r="A56" s="14" t="s">
        <v>41</v>
      </c>
      <c r="B56" s="22" t="s">
        <v>42</v>
      </c>
      <c r="C56">
        <v>2</v>
      </c>
      <c r="D56" t="s">
        <v>41</v>
      </c>
      <c r="E56">
        <v>84</v>
      </c>
      <c r="L56" t="s">
        <v>41</v>
      </c>
      <c r="M56" t="s">
        <v>42</v>
      </c>
      <c r="N56">
        <v>2</v>
      </c>
      <c r="O56">
        <v>84</v>
      </c>
      <c r="P56" s="66">
        <f t="shared" si="0"/>
        <v>2.3809523809523808E-2</v>
      </c>
    </row>
    <row r="57" spans="1:16" x14ac:dyDescent="0.25">
      <c r="A57" s="23" t="s">
        <v>87</v>
      </c>
      <c r="B57" s="22" t="s">
        <v>88</v>
      </c>
      <c r="C57">
        <v>0</v>
      </c>
      <c r="D57" t="s">
        <v>87</v>
      </c>
      <c r="E57">
        <v>35.200000000000003</v>
      </c>
      <c r="L57" t="s">
        <v>87</v>
      </c>
      <c r="M57" t="s">
        <v>88</v>
      </c>
      <c r="N57">
        <v>0</v>
      </c>
      <c r="O57">
        <v>35.200000000000003</v>
      </c>
      <c r="P57" s="66">
        <f t="shared" si="0"/>
        <v>0</v>
      </c>
    </row>
    <row r="58" spans="1:16" x14ac:dyDescent="0.25">
      <c r="A58" s="14" t="s">
        <v>21</v>
      </c>
      <c r="B58" s="20" t="s">
        <v>22</v>
      </c>
      <c r="C58">
        <v>3.2</v>
      </c>
      <c r="D58" t="s">
        <v>21</v>
      </c>
      <c r="E58">
        <v>110.6</v>
      </c>
      <c r="L58" t="s">
        <v>21</v>
      </c>
      <c r="M58" t="s">
        <v>22</v>
      </c>
      <c r="N58">
        <v>3.2</v>
      </c>
      <c r="O58">
        <v>110.6</v>
      </c>
      <c r="P58" s="66">
        <f t="shared" si="0"/>
        <v>2.8933092224231467E-2</v>
      </c>
    </row>
    <row r="59" spans="1:16" x14ac:dyDescent="0.25">
      <c r="A59" s="19" t="s">
        <v>13</v>
      </c>
      <c r="B59" s="22" t="s">
        <v>14</v>
      </c>
      <c r="C59">
        <v>7.2</v>
      </c>
      <c r="D59" t="s">
        <v>13</v>
      </c>
      <c r="E59">
        <v>226.2</v>
      </c>
      <c r="L59" t="s">
        <v>13</v>
      </c>
      <c r="M59" t="s">
        <v>14</v>
      </c>
      <c r="N59">
        <v>7.2</v>
      </c>
      <c r="O59">
        <v>226.2</v>
      </c>
      <c r="P59" s="66">
        <f t="shared" si="0"/>
        <v>3.1830238726790451E-2</v>
      </c>
    </row>
    <row r="60" spans="1:16" x14ac:dyDescent="0.25">
      <c r="A60" s="18" t="s">
        <v>53</v>
      </c>
      <c r="B60" s="22" t="s">
        <v>54</v>
      </c>
      <c r="C60">
        <v>3</v>
      </c>
      <c r="D60" t="s">
        <v>53</v>
      </c>
      <c r="E60">
        <v>46.2</v>
      </c>
      <c r="L60" t="s">
        <v>53</v>
      </c>
      <c r="M60" t="s">
        <v>54</v>
      </c>
      <c r="N60">
        <v>3</v>
      </c>
      <c r="O60">
        <v>46.2</v>
      </c>
      <c r="P60" s="66">
        <f t="shared" si="0"/>
        <v>6.4935064935064929E-2</v>
      </c>
    </row>
    <row r="61" spans="1:16" x14ac:dyDescent="0.25">
      <c r="A61" s="64" t="s">
        <v>53</v>
      </c>
      <c r="B61" s="22" t="s">
        <v>122</v>
      </c>
      <c r="C61">
        <v>0</v>
      </c>
      <c r="D61" t="s">
        <v>53</v>
      </c>
      <c r="E61">
        <v>3.2</v>
      </c>
      <c r="L61" t="s">
        <v>53</v>
      </c>
      <c r="M61" t="s">
        <v>122</v>
      </c>
      <c r="N61">
        <v>0</v>
      </c>
      <c r="O61">
        <v>3.2</v>
      </c>
      <c r="P61" s="66">
        <f t="shared" si="0"/>
        <v>0</v>
      </c>
    </row>
    <row r="62" spans="1:16" x14ac:dyDescent="0.25">
      <c r="A62" s="59" t="s">
        <v>110</v>
      </c>
      <c r="B62" s="22" t="s">
        <v>111</v>
      </c>
      <c r="C62">
        <v>0</v>
      </c>
      <c r="D62" t="s">
        <v>110</v>
      </c>
      <c r="E62">
        <v>9</v>
      </c>
      <c r="L62" t="s">
        <v>110</v>
      </c>
      <c r="M62" t="s">
        <v>111</v>
      </c>
      <c r="N62">
        <v>0</v>
      </c>
      <c r="O62">
        <v>9</v>
      </c>
      <c r="P62" s="66">
        <f t="shared" si="0"/>
        <v>0</v>
      </c>
    </row>
    <row r="63" spans="1:16" x14ac:dyDescent="0.25">
      <c r="A63" s="23" t="s">
        <v>79</v>
      </c>
      <c r="B63" s="22" t="s">
        <v>44</v>
      </c>
      <c r="C63">
        <v>0.6</v>
      </c>
      <c r="D63" t="s">
        <v>79</v>
      </c>
      <c r="E63">
        <v>28.4</v>
      </c>
      <c r="L63" t="s">
        <v>79</v>
      </c>
      <c r="M63" t="s">
        <v>44</v>
      </c>
      <c r="N63">
        <v>0.6</v>
      </c>
      <c r="O63">
        <v>28.4</v>
      </c>
      <c r="P63" s="66">
        <f t="shared" si="0"/>
        <v>2.1126760563380281E-2</v>
      </c>
    </row>
    <row r="64" spans="1:16" x14ac:dyDescent="0.25">
      <c r="A64" s="20" t="s">
        <v>45</v>
      </c>
      <c r="B64" s="20" t="s">
        <v>8</v>
      </c>
      <c r="C64">
        <v>4.8</v>
      </c>
      <c r="D64" t="s">
        <v>45</v>
      </c>
      <c r="E64">
        <v>52.6</v>
      </c>
      <c r="L64" t="s">
        <v>45</v>
      </c>
      <c r="M64" t="s">
        <v>8</v>
      </c>
      <c r="N64">
        <v>4.8</v>
      </c>
      <c r="O64">
        <v>52.6</v>
      </c>
      <c r="P64" s="66">
        <f t="shared" si="0"/>
        <v>9.1254752851711016E-2</v>
      </c>
    </row>
    <row r="65" spans="1:16" x14ac:dyDescent="0.25">
      <c r="A65" s="14" t="s">
        <v>106</v>
      </c>
      <c r="B65" s="22" t="s">
        <v>107</v>
      </c>
      <c r="C65">
        <v>0.6</v>
      </c>
      <c r="D65" t="s">
        <v>106</v>
      </c>
      <c r="E65">
        <v>18.2</v>
      </c>
      <c r="L65" t="s">
        <v>106</v>
      </c>
      <c r="M65" t="s">
        <v>107</v>
      </c>
      <c r="N65">
        <v>0.6</v>
      </c>
      <c r="O65">
        <v>18.2</v>
      </c>
      <c r="P65" s="66">
        <f t="shared" si="0"/>
        <v>3.2967032967032968E-2</v>
      </c>
    </row>
    <row r="66" spans="1:16" x14ac:dyDescent="0.25">
      <c r="A66" s="14" t="s">
        <v>18</v>
      </c>
      <c r="B66" s="40" t="s">
        <v>12</v>
      </c>
      <c r="C66">
        <v>3.6</v>
      </c>
      <c r="D66" t="s">
        <v>18</v>
      </c>
      <c r="E66">
        <v>160.19999999999999</v>
      </c>
      <c r="L66" t="s">
        <v>18</v>
      </c>
      <c r="M66" t="s">
        <v>12</v>
      </c>
      <c r="N66">
        <v>3.6</v>
      </c>
      <c r="O66">
        <v>160.19999999999999</v>
      </c>
      <c r="P66" s="66">
        <f t="shared" si="0"/>
        <v>2.2471910112359553E-2</v>
      </c>
    </row>
    <row r="67" spans="1:16" x14ac:dyDescent="0.25">
      <c r="A67" s="23" t="s">
        <v>32</v>
      </c>
      <c r="B67" s="22" t="s">
        <v>8</v>
      </c>
      <c r="C67">
        <v>2</v>
      </c>
      <c r="D67" t="s">
        <v>32</v>
      </c>
      <c r="E67">
        <v>92.8</v>
      </c>
      <c r="L67" t="s">
        <v>32</v>
      </c>
      <c r="M67" t="s">
        <v>8</v>
      </c>
      <c r="N67">
        <v>2</v>
      </c>
      <c r="O67">
        <v>92.8</v>
      </c>
      <c r="P67" s="66">
        <f t="shared" ref="P67:P77" si="1">N67/O67</f>
        <v>2.1551724137931036E-2</v>
      </c>
    </row>
    <row r="68" spans="1:16" x14ac:dyDescent="0.25">
      <c r="A68" s="14" t="s">
        <v>68</v>
      </c>
      <c r="B68" s="20" t="s">
        <v>8</v>
      </c>
      <c r="C68">
        <v>1.8</v>
      </c>
      <c r="D68" t="s">
        <v>68</v>
      </c>
      <c r="E68">
        <v>31.6</v>
      </c>
      <c r="L68" t="s">
        <v>68</v>
      </c>
      <c r="M68" t="s">
        <v>8</v>
      </c>
      <c r="N68">
        <v>1.8</v>
      </c>
      <c r="O68">
        <v>31.6</v>
      </c>
      <c r="P68" s="66">
        <f t="shared" si="1"/>
        <v>5.6962025316455694E-2</v>
      </c>
    </row>
    <row r="69" spans="1:16" x14ac:dyDescent="0.25">
      <c r="A69" s="14" t="s">
        <v>46</v>
      </c>
      <c r="B69" s="22" t="s">
        <v>8</v>
      </c>
      <c r="C69">
        <v>4</v>
      </c>
      <c r="D69" t="s">
        <v>46</v>
      </c>
      <c r="E69">
        <v>63.6</v>
      </c>
      <c r="L69" t="s">
        <v>46</v>
      </c>
      <c r="M69" t="s">
        <v>8</v>
      </c>
      <c r="N69">
        <v>4</v>
      </c>
      <c r="O69">
        <v>63.6</v>
      </c>
      <c r="P69" s="66">
        <f t="shared" si="1"/>
        <v>6.2893081761006289E-2</v>
      </c>
    </row>
    <row r="70" spans="1:16" x14ac:dyDescent="0.25">
      <c r="A70" s="14" t="s">
        <v>72</v>
      </c>
      <c r="B70" s="22" t="s">
        <v>73</v>
      </c>
      <c r="C70">
        <v>1.8</v>
      </c>
      <c r="D70" t="s">
        <v>72</v>
      </c>
      <c r="E70">
        <v>26.2</v>
      </c>
      <c r="L70" t="s">
        <v>72</v>
      </c>
      <c r="M70" t="s">
        <v>73</v>
      </c>
      <c r="N70">
        <v>1.8</v>
      </c>
      <c r="O70">
        <v>26.2</v>
      </c>
      <c r="P70" s="66">
        <f t="shared" si="1"/>
        <v>6.8702290076335881E-2</v>
      </c>
    </row>
    <row r="71" spans="1:16" x14ac:dyDescent="0.25">
      <c r="A71" s="59" t="s">
        <v>104</v>
      </c>
      <c r="B71" s="22" t="s">
        <v>105</v>
      </c>
      <c r="C71">
        <v>0.2</v>
      </c>
      <c r="D71" t="s">
        <v>104</v>
      </c>
      <c r="E71">
        <v>7.6</v>
      </c>
      <c r="L71" t="s">
        <v>104</v>
      </c>
      <c r="M71" t="s">
        <v>105</v>
      </c>
      <c r="N71">
        <v>0.2</v>
      </c>
      <c r="O71">
        <v>7.6</v>
      </c>
      <c r="P71" s="66">
        <f t="shared" si="1"/>
        <v>2.6315789473684213E-2</v>
      </c>
    </row>
    <row r="72" spans="1:16" x14ac:dyDescent="0.25">
      <c r="A72" s="14" t="s">
        <v>29</v>
      </c>
      <c r="B72" s="20" t="s">
        <v>14</v>
      </c>
      <c r="C72">
        <v>4</v>
      </c>
      <c r="D72" t="s">
        <v>29</v>
      </c>
      <c r="E72">
        <v>82</v>
      </c>
      <c r="L72" t="s">
        <v>29</v>
      </c>
      <c r="M72" t="s">
        <v>14</v>
      </c>
      <c r="N72">
        <v>4</v>
      </c>
      <c r="O72">
        <v>82</v>
      </c>
      <c r="P72" s="66">
        <f t="shared" si="1"/>
        <v>4.878048780487805E-2</v>
      </c>
    </row>
    <row r="73" spans="1:16" x14ac:dyDescent="0.25">
      <c r="A73" s="14" t="s">
        <v>60</v>
      </c>
      <c r="B73" s="22" t="s">
        <v>42</v>
      </c>
      <c r="C73">
        <v>1.6</v>
      </c>
      <c r="D73" t="s">
        <v>60</v>
      </c>
      <c r="E73">
        <v>49.4</v>
      </c>
      <c r="L73" t="s">
        <v>60</v>
      </c>
      <c r="M73" t="s">
        <v>42</v>
      </c>
      <c r="N73">
        <v>1.6</v>
      </c>
      <c r="O73">
        <v>49.4</v>
      </c>
      <c r="P73" s="66">
        <f t="shared" si="1"/>
        <v>3.2388663967611336E-2</v>
      </c>
    </row>
    <row r="74" spans="1:16" x14ac:dyDescent="0.25">
      <c r="A74" s="14" t="s">
        <v>92</v>
      </c>
      <c r="B74" s="22" t="s">
        <v>93</v>
      </c>
      <c r="C74">
        <v>1.4</v>
      </c>
      <c r="D74" t="s">
        <v>92</v>
      </c>
      <c r="E74">
        <v>25.8</v>
      </c>
      <c r="L74" t="s">
        <v>92</v>
      </c>
      <c r="M74" t="s">
        <v>93</v>
      </c>
      <c r="N74">
        <v>1.4</v>
      </c>
      <c r="O74">
        <v>25.8</v>
      </c>
      <c r="P74" s="66">
        <f t="shared" si="1"/>
        <v>5.4263565891472861E-2</v>
      </c>
    </row>
    <row r="75" spans="1:16" x14ac:dyDescent="0.25">
      <c r="A75" s="19" t="s">
        <v>75</v>
      </c>
      <c r="B75" s="22" t="s">
        <v>76</v>
      </c>
      <c r="C75">
        <v>1.6</v>
      </c>
      <c r="D75" t="s">
        <v>75</v>
      </c>
      <c r="E75">
        <v>29.6</v>
      </c>
      <c r="L75" t="s">
        <v>75</v>
      </c>
      <c r="M75" t="s">
        <v>76</v>
      </c>
      <c r="N75">
        <v>1.6</v>
      </c>
      <c r="O75">
        <v>29.6</v>
      </c>
      <c r="P75" s="66">
        <f t="shared" si="1"/>
        <v>5.4054054054054057E-2</v>
      </c>
    </row>
    <row r="76" spans="1:16" x14ac:dyDescent="0.25">
      <c r="A76" s="14" t="s">
        <v>96</v>
      </c>
      <c r="B76" s="20" t="s">
        <v>97</v>
      </c>
      <c r="C76">
        <v>1</v>
      </c>
      <c r="D76" t="s">
        <v>96</v>
      </c>
      <c r="E76">
        <v>40</v>
      </c>
      <c r="L76" t="s">
        <v>96</v>
      </c>
      <c r="M76" t="s">
        <v>97</v>
      </c>
      <c r="N76">
        <v>1</v>
      </c>
      <c r="O76">
        <v>40</v>
      </c>
      <c r="P76" s="66">
        <f t="shared" si="1"/>
        <v>2.5000000000000001E-2</v>
      </c>
    </row>
    <row r="77" spans="1:16" x14ac:dyDescent="0.25">
      <c r="A77" s="61" t="s">
        <v>130</v>
      </c>
      <c r="B77" s="22" t="s">
        <v>131</v>
      </c>
      <c r="C77">
        <v>0.2</v>
      </c>
      <c r="D77" t="s">
        <v>130</v>
      </c>
      <c r="E77">
        <v>4.4000000000000004</v>
      </c>
      <c r="L77" t="s">
        <v>130</v>
      </c>
      <c r="M77" t="s">
        <v>131</v>
      </c>
      <c r="N77">
        <v>0.2</v>
      </c>
      <c r="O77">
        <v>4.4000000000000004</v>
      </c>
      <c r="P77" s="66">
        <f t="shared" si="1"/>
        <v>4.5454545454545456E-2</v>
      </c>
    </row>
    <row r="78" spans="1:16" x14ac:dyDescent="0.25">
      <c r="P78" s="6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D88A-FFDF-4B01-AFE5-2BDBC9220A5D}">
  <dimension ref="A1:Y77"/>
  <sheetViews>
    <sheetView workbookViewId="0">
      <selection activeCell="G2" sqref="G2:G14"/>
    </sheetView>
  </sheetViews>
  <sheetFormatPr defaultRowHeight="15" x14ac:dyDescent="0.25"/>
  <sheetData>
    <row r="1" spans="1:25" ht="25.5" x14ac:dyDescent="0.25">
      <c r="A1" s="10" t="s">
        <v>3</v>
      </c>
      <c r="B1" s="11" t="s">
        <v>4</v>
      </c>
      <c r="C1" s="12">
        <v>2016</v>
      </c>
      <c r="D1" s="12">
        <v>2017</v>
      </c>
      <c r="E1" s="12">
        <v>2018</v>
      </c>
      <c r="F1" s="12">
        <v>2019</v>
      </c>
      <c r="G1" s="12">
        <v>2020</v>
      </c>
      <c r="I1" t="s">
        <v>162</v>
      </c>
      <c r="J1" s="30">
        <v>2005</v>
      </c>
      <c r="K1" s="30">
        <v>2006</v>
      </c>
      <c r="L1" s="30">
        <v>2007</v>
      </c>
      <c r="M1" s="30">
        <v>2008</v>
      </c>
      <c r="N1" s="30">
        <v>2009</v>
      </c>
      <c r="O1" s="30">
        <v>2010</v>
      </c>
      <c r="P1" s="30">
        <v>2011</v>
      </c>
      <c r="Q1" s="30">
        <v>2012</v>
      </c>
      <c r="R1" s="30">
        <v>2013</v>
      </c>
      <c r="S1" s="30">
        <v>2014</v>
      </c>
      <c r="T1" s="30">
        <v>2015</v>
      </c>
      <c r="U1" s="12">
        <v>2016</v>
      </c>
      <c r="V1" s="12">
        <v>2017</v>
      </c>
      <c r="W1" s="12">
        <v>2018</v>
      </c>
      <c r="X1" s="12">
        <v>2019</v>
      </c>
      <c r="Y1" s="12">
        <v>2020</v>
      </c>
    </row>
    <row r="2" spans="1:25" ht="26.25" x14ac:dyDescent="0.25">
      <c r="A2" s="14" t="s">
        <v>9</v>
      </c>
      <c r="B2" s="18" t="s">
        <v>10</v>
      </c>
      <c r="C2" s="16">
        <v>19</v>
      </c>
      <c r="D2" s="16">
        <v>22</v>
      </c>
      <c r="E2" s="16">
        <v>9</v>
      </c>
      <c r="F2" s="16">
        <v>24</v>
      </c>
      <c r="G2" s="29">
        <v>17</v>
      </c>
      <c r="I2" s="39" t="s">
        <v>143</v>
      </c>
      <c r="J2" s="32">
        <v>5</v>
      </c>
      <c r="K2" s="32">
        <v>10</v>
      </c>
      <c r="L2" s="33">
        <v>7</v>
      </c>
      <c r="M2" s="33">
        <v>7</v>
      </c>
      <c r="N2" s="33">
        <v>5</v>
      </c>
      <c r="O2" s="33">
        <v>10</v>
      </c>
      <c r="P2" s="33">
        <v>7</v>
      </c>
      <c r="Q2" s="34">
        <v>8</v>
      </c>
      <c r="R2" s="34">
        <v>12</v>
      </c>
      <c r="S2" s="35">
        <v>7</v>
      </c>
      <c r="T2" s="35">
        <v>17</v>
      </c>
      <c r="U2" s="16">
        <v>20</v>
      </c>
      <c r="V2" s="16">
        <v>17</v>
      </c>
      <c r="W2" s="16">
        <v>21</v>
      </c>
      <c r="X2" s="16">
        <v>15</v>
      </c>
      <c r="Y2" s="29">
        <v>12</v>
      </c>
    </row>
    <row r="3" spans="1:25" ht="26.25" x14ac:dyDescent="0.25">
      <c r="A3" s="14" t="s">
        <v>7</v>
      </c>
      <c r="B3" s="15" t="s">
        <v>8</v>
      </c>
      <c r="C3" s="16">
        <v>20</v>
      </c>
      <c r="D3" s="16">
        <v>17</v>
      </c>
      <c r="E3" s="16">
        <v>21</v>
      </c>
      <c r="F3" s="16">
        <v>15</v>
      </c>
      <c r="G3" s="29">
        <v>12</v>
      </c>
      <c r="I3" s="39" t="s">
        <v>147</v>
      </c>
      <c r="J3" s="32">
        <v>22</v>
      </c>
      <c r="K3" s="32">
        <v>17</v>
      </c>
      <c r="L3" s="33">
        <v>26</v>
      </c>
      <c r="M3" s="33">
        <v>21</v>
      </c>
      <c r="N3" s="33">
        <v>12</v>
      </c>
      <c r="O3" s="33">
        <v>18</v>
      </c>
      <c r="P3" s="33">
        <v>22</v>
      </c>
      <c r="Q3" s="34">
        <v>17</v>
      </c>
      <c r="R3" s="34">
        <v>9</v>
      </c>
      <c r="S3" s="37">
        <v>20</v>
      </c>
      <c r="T3" s="35">
        <v>13</v>
      </c>
      <c r="U3" s="16">
        <v>19</v>
      </c>
      <c r="V3" s="16">
        <v>22</v>
      </c>
      <c r="W3" s="16">
        <v>9</v>
      </c>
      <c r="X3" s="16">
        <v>24</v>
      </c>
      <c r="Y3" s="29">
        <v>17</v>
      </c>
    </row>
    <row r="4" spans="1:25" x14ac:dyDescent="0.25">
      <c r="A4" s="14" t="s">
        <v>11</v>
      </c>
      <c r="B4" s="15" t="s">
        <v>12</v>
      </c>
      <c r="C4" s="16">
        <v>7</v>
      </c>
      <c r="D4" s="16">
        <v>6</v>
      </c>
      <c r="E4" s="16">
        <v>8</v>
      </c>
      <c r="F4" s="16">
        <v>16</v>
      </c>
      <c r="G4" s="29">
        <v>10</v>
      </c>
      <c r="I4" s="39" t="s">
        <v>150</v>
      </c>
      <c r="J4" s="32">
        <v>11</v>
      </c>
      <c r="K4" s="32">
        <v>6</v>
      </c>
      <c r="L4" s="33">
        <v>6</v>
      </c>
      <c r="M4" s="33">
        <v>5</v>
      </c>
      <c r="N4" s="33">
        <v>9</v>
      </c>
      <c r="O4" s="33">
        <v>8</v>
      </c>
      <c r="P4" s="33">
        <v>10</v>
      </c>
      <c r="Q4" s="34">
        <v>6</v>
      </c>
      <c r="R4" s="34">
        <v>10</v>
      </c>
      <c r="S4" s="35">
        <v>10</v>
      </c>
      <c r="T4" s="35">
        <v>8</v>
      </c>
      <c r="U4" s="16">
        <v>8</v>
      </c>
      <c r="V4" s="16">
        <v>13</v>
      </c>
      <c r="W4" s="16">
        <v>3</v>
      </c>
      <c r="X4" s="16">
        <v>7</v>
      </c>
      <c r="Y4" s="29">
        <v>5</v>
      </c>
    </row>
    <row r="5" spans="1:25" ht="26.25" x14ac:dyDescent="0.25">
      <c r="A5" s="14" t="s">
        <v>23</v>
      </c>
      <c r="B5" s="22" t="s">
        <v>24</v>
      </c>
      <c r="C5" s="16">
        <v>7</v>
      </c>
      <c r="D5" s="16">
        <v>4</v>
      </c>
      <c r="E5" s="16">
        <v>8</v>
      </c>
      <c r="F5" s="16">
        <v>9</v>
      </c>
      <c r="G5" s="29">
        <v>10</v>
      </c>
      <c r="I5" s="39" t="s">
        <v>19</v>
      </c>
      <c r="J5" s="32">
        <v>7</v>
      </c>
      <c r="K5" s="32">
        <v>7</v>
      </c>
      <c r="L5" s="33">
        <v>3</v>
      </c>
      <c r="M5" s="33">
        <v>5</v>
      </c>
      <c r="N5" s="33">
        <v>6</v>
      </c>
      <c r="O5" s="33">
        <v>5</v>
      </c>
      <c r="P5" s="33">
        <v>7</v>
      </c>
      <c r="Q5" s="34">
        <v>8</v>
      </c>
      <c r="R5" s="34">
        <v>4</v>
      </c>
      <c r="S5" s="35">
        <v>6</v>
      </c>
      <c r="T5" s="35">
        <v>7</v>
      </c>
      <c r="U5" s="16">
        <v>5</v>
      </c>
      <c r="V5" s="16">
        <v>6</v>
      </c>
      <c r="W5" s="16">
        <v>6</v>
      </c>
      <c r="X5" s="16">
        <v>5</v>
      </c>
      <c r="Y5" s="29">
        <v>8</v>
      </c>
    </row>
    <row r="6" spans="1:25" ht="25.5" x14ac:dyDescent="0.25">
      <c r="A6" s="14" t="s">
        <v>19</v>
      </c>
      <c r="B6" s="18" t="s">
        <v>20</v>
      </c>
      <c r="C6" s="16">
        <v>5</v>
      </c>
      <c r="D6" s="16">
        <v>6</v>
      </c>
      <c r="E6" s="16">
        <v>6</v>
      </c>
      <c r="F6" s="16">
        <v>5</v>
      </c>
      <c r="G6" s="29">
        <v>8</v>
      </c>
      <c r="I6" s="39" t="s">
        <v>21</v>
      </c>
      <c r="J6" s="32">
        <v>2</v>
      </c>
      <c r="K6" s="32">
        <v>4</v>
      </c>
      <c r="L6" s="33">
        <v>5</v>
      </c>
      <c r="M6" s="33">
        <v>3</v>
      </c>
      <c r="N6" s="33">
        <v>2</v>
      </c>
      <c r="O6" s="33">
        <v>4</v>
      </c>
      <c r="P6" s="33">
        <v>2</v>
      </c>
      <c r="Q6" s="34">
        <v>5</v>
      </c>
      <c r="R6" s="34">
        <v>0</v>
      </c>
      <c r="S6" s="35">
        <v>3</v>
      </c>
      <c r="T6" s="35">
        <v>7</v>
      </c>
      <c r="U6" s="16">
        <v>3</v>
      </c>
      <c r="V6" s="16">
        <v>2</v>
      </c>
      <c r="W6" s="16">
        <v>4</v>
      </c>
      <c r="X6" s="16">
        <v>2</v>
      </c>
      <c r="Y6" s="29">
        <v>5</v>
      </c>
    </row>
    <row r="7" spans="1:25" ht="25.5" x14ac:dyDescent="0.25">
      <c r="A7" s="14" t="s">
        <v>25</v>
      </c>
      <c r="B7" s="18" t="s">
        <v>26</v>
      </c>
      <c r="C7" s="16">
        <v>4</v>
      </c>
      <c r="D7" s="16">
        <v>0</v>
      </c>
      <c r="E7" s="16">
        <v>2</v>
      </c>
      <c r="F7" s="16">
        <v>2</v>
      </c>
      <c r="G7" s="29">
        <v>8</v>
      </c>
      <c r="I7" s="39" t="s">
        <v>77</v>
      </c>
      <c r="J7" s="32">
        <v>2</v>
      </c>
      <c r="K7" s="32">
        <v>2</v>
      </c>
      <c r="L7" s="33">
        <v>2</v>
      </c>
      <c r="M7" s="33">
        <v>0</v>
      </c>
      <c r="N7" s="33">
        <v>2</v>
      </c>
      <c r="O7" s="33">
        <v>3</v>
      </c>
      <c r="P7" s="33">
        <v>1</v>
      </c>
      <c r="Q7" s="34">
        <v>1</v>
      </c>
      <c r="R7" s="34">
        <v>2</v>
      </c>
      <c r="S7" s="35">
        <v>3</v>
      </c>
      <c r="T7" s="35">
        <v>6</v>
      </c>
      <c r="U7" s="16">
        <v>5</v>
      </c>
      <c r="V7" s="16">
        <v>1</v>
      </c>
      <c r="W7" s="16">
        <v>0</v>
      </c>
      <c r="X7" s="16">
        <v>5</v>
      </c>
      <c r="Y7" s="29">
        <v>6</v>
      </c>
    </row>
    <row r="8" spans="1:25" x14ac:dyDescent="0.25">
      <c r="A8" s="14" t="s">
        <v>29</v>
      </c>
      <c r="B8" s="21" t="s">
        <v>14</v>
      </c>
      <c r="C8" s="16">
        <v>3</v>
      </c>
      <c r="D8" s="16">
        <v>1</v>
      </c>
      <c r="E8" s="16">
        <v>4</v>
      </c>
      <c r="F8" s="16">
        <v>5</v>
      </c>
      <c r="G8" s="29">
        <v>7</v>
      </c>
      <c r="I8" s="39" t="s">
        <v>139</v>
      </c>
      <c r="J8" s="32">
        <v>4</v>
      </c>
      <c r="K8" s="32">
        <v>2</v>
      </c>
      <c r="L8" s="33">
        <v>4</v>
      </c>
      <c r="M8" s="33">
        <v>4</v>
      </c>
      <c r="N8" s="33">
        <v>3</v>
      </c>
      <c r="O8" s="33">
        <v>5</v>
      </c>
      <c r="P8" s="33">
        <v>6</v>
      </c>
      <c r="Q8" s="34">
        <v>2</v>
      </c>
      <c r="R8" s="34">
        <v>6</v>
      </c>
      <c r="S8" s="35">
        <v>6</v>
      </c>
      <c r="T8" s="35">
        <v>5</v>
      </c>
      <c r="U8" s="16">
        <v>7</v>
      </c>
      <c r="V8" s="16">
        <v>6</v>
      </c>
      <c r="W8" s="16">
        <v>8</v>
      </c>
      <c r="X8" s="16">
        <v>16</v>
      </c>
      <c r="Y8" s="29">
        <v>10</v>
      </c>
    </row>
    <row r="9" spans="1:25" ht="26.25" x14ac:dyDescent="0.25">
      <c r="A9" s="14" t="s">
        <v>77</v>
      </c>
      <c r="B9" s="18" t="s">
        <v>78</v>
      </c>
      <c r="C9" s="16">
        <v>5</v>
      </c>
      <c r="D9" s="16">
        <v>1</v>
      </c>
      <c r="E9" s="16">
        <v>0</v>
      </c>
      <c r="F9" s="16">
        <v>5</v>
      </c>
      <c r="G9" s="29">
        <v>6</v>
      </c>
      <c r="I9" s="39" t="s">
        <v>157</v>
      </c>
      <c r="J9" s="32">
        <v>5</v>
      </c>
      <c r="K9" s="32">
        <v>1</v>
      </c>
      <c r="L9" s="33">
        <v>2</v>
      </c>
      <c r="M9" s="33">
        <v>6</v>
      </c>
      <c r="N9" s="33">
        <v>2</v>
      </c>
      <c r="O9" s="33">
        <v>0</v>
      </c>
      <c r="P9" s="33">
        <v>3</v>
      </c>
      <c r="Q9" s="34">
        <v>1</v>
      </c>
      <c r="R9" s="34">
        <v>4</v>
      </c>
      <c r="S9" s="35">
        <v>6</v>
      </c>
      <c r="T9" s="35">
        <v>4</v>
      </c>
      <c r="U9" s="16">
        <v>3</v>
      </c>
      <c r="V9" s="16">
        <v>1</v>
      </c>
      <c r="W9" s="16">
        <v>4</v>
      </c>
      <c r="X9" s="16">
        <v>5</v>
      </c>
      <c r="Y9" s="29">
        <v>7</v>
      </c>
    </row>
    <row r="10" spans="1:25" ht="25.5" x14ac:dyDescent="0.25">
      <c r="A10" s="19" t="s">
        <v>13</v>
      </c>
      <c r="B10" s="18" t="s">
        <v>14</v>
      </c>
      <c r="C10" s="16">
        <v>8</v>
      </c>
      <c r="D10" s="16">
        <v>13</v>
      </c>
      <c r="E10" s="16">
        <v>3</v>
      </c>
      <c r="F10" s="16">
        <v>7</v>
      </c>
      <c r="G10" s="29">
        <v>5</v>
      </c>
      <c r="I10" s="39" t="s">
        <v>23</v>
      </c>
      <c r="J10" s="32">
        <v>1</v>
      </c>
      <c r="K10" s="32">
        <v>4</v>
      </c>
      <c r="L10" s="33">
        <v>6</v>
      </c>
      <c r="M10" s="33">
        <v>4</v>
      </c>
      <c r="N10" s="33">
        <v>4</v>
      </c>
      <c r="O10" s="33">
        <v>6</v>
      </c>
      <c r="P10" s="33">
        <v>4</v>
      </c>
      <c r="Q10" s="34">
        <v>9</v>
      </c>
      <c r="R10" s="34">
        <v>7</v>
      </c>
      <c r="S10" s="35">
        <v>1</v>
      </c>
      <c r="T10" s="35">
        <v>3</v>
      </c>
      <c r="U10" s="16">
        <v>7</v>
      </c>
      <c r="V10" s="16">
        <v>4</v>
      </c>
      <c r="W10" s="16">
        <v>8</v>
      </c>
      <c r="X10" s="16">
        <v>9</v>
      </c>
      <c r="Y10" s="29">
        <v>10</v>
      </c>
    </row>
    <row r="11" spans="1:25" ht="26.25" x14ac:dyDescent="0.25">
      <c r="A11" s="14" t="s">
        <v>21</v>
      </c>
      <c r="B11" s="21" t="s">
        <v>22</v>
      </c>
      <c r="C11" s="16">
        <v>3</v>
      </c>
      <c r="D11" s="16">
        <v>2</v>
      </c>
      <c r="E11" s="16">
        <v>4</v>
      </c>
      <c r="F11" s="16">
        <v>2</v>
      </c>
      <c r="G11" s="29">
        <v>5</v>
      </c>
      <c r="I11" s="39" t="s">
        <v>151</v>
      </c>
      <c r="J11" s="32">
        <v>4</v>
      </c>
      <c r="K11" s="32">
        <v>0</v>
      </c>
      <c r="L11" s="33">
        <v>4</v>
      </c>
      <c r="M11" s="33">
        <v>0</v>
      </c>
      <c r="N11" s="33">
        <v>4</v>
      </c>
      <c r="O11" s="33">
        <v>0</v>
      </c>
      <c r="P11" s="33">
        <v>2</v>
      </c>
      <c r="Q11" s="34">
        <v>2</v>
      </c>
      <c r="R11" s="34">
        <v>1</v>
      </c>
      <c r="S11" s="36">
        <v>0</v>
      </c>
      <c r="T11" s="35">
        <v>2</v>
      </c>
      <c r="U11" s="16">
        <v>5</v>
      </c>
      <c r="V11" s="16">
        <v>2</v>
      </c>
      <c r="W11" s="16">
        <v>2</v>
      </c>
      <c r="X11" s="16">
        <v>1</v>
      </c>
      <c r="Y11" s="29">
        <v>5</v>
      </c>
    </row>
    <row r="12" spans="1:25" ht="26.25" x14ac:dyDescent="0.25">
      <c r="A12" s="14" t="s">
        <v>27</v>
      </c>
      <c r="B12" s="18" t="s">
        <v>28</v>
      </c>
      <c r="C12" s="16">
        <v>6</v>
      </c>
      <c r="D12" s="16">
        <v>2</v>
      </c>
      <c r="E12" s="16">
        <v>4</v>
      </c>
      <c r="F12" s="16">
        <v>3</v>
      </c>
      <c r="G12" s="29">
        <v>5</v>
      </c>
      <c r="I12" s="39" t="s">
        <v>136</v>
      </c>
      <c r="J12" s="32">
        <v>4</v>
      </c>
      <c r="K12" s="32">
        <v>3</v>
      </c>
      <c r="L12" s="33">
        <v>1</v>
      </c>
      <c r="M12" s="33">
        <v>2</v>
      </c>
      <c r="N12" s="33">
        <v>2</v>
      </c>
      <c r="O12" s="33">
        <v>3</v>
      </c>
      <c r="P12" s="33">
        <v>1</v>
      </c>
      <c r="Q12" s="34">
        <v>2</v>
      </c>
      <c r="R12" s="34">
        <v>6</v>
      </c>
      <c r="S12" s="35">
        <v>3</v>
      </c>
      <c r="T12" s="35">
        <v>1</v>
      </c>
      <c r="U12" s="16">
        <v>4</v>
      </c>
      <c r="V12" s="16">
        <v>0</v>
      </c>
      <c r="W12" s="16">
        <v>2</v>
      </c>
      <c r="X12" s="16">
        <v>2</v>
      </c>
      <c r="Y12" s="29">
        <v>8</v>
      </c>
    </row>
    <row r="13" spans="1:25" x14ac:dyDescent="0.25">
      <c r="A13" s="23" t="s">
        <v>38</v>
      </c>
      <c r="B13" s="18" t="s">
        <v>8</v>
      </c>
      <c r="C13" s="16">
        <v>1</v>
      </c>
      <c r="D13" s="16">
        <v>3</v>
      </c>
      <c r="E13" s="16">
        <v>0</v>
      </c>
      <c r="F13" s="16">
        <v>2</v>
      </c>
      <c r="G13" s="29">
        <v>5</v>
      </c>
      <c r="I13" s="39" t="s">
        <v>138</v>
      </c>
      <c r="J13" s="32">
        <v>2</v>
      </c>
      <c r="K13" s="32">
        <v>2</v>
      </c>
      <c r="L13" s="33">
        <v>2</v>
      </c>
      <c r="M13" s="33">
        <v>3</v>
      </c>
      <c r="N13" s="33">
        <v>5</v>
      </c>
      <c r="O13" s="33">
        <v>3</v>
      </c>
      <c r="P13" s="33">
        <v>1</v>
      </c>
      <c r="Q13" s="34">
        <v>3</v>
      </c>
      <c r="R13" s="34">
        <v>5</v>
      </c>
      <c r="S13" s="35">
        <v>1</v>
      </c>
      <c r="T13" s="35">
        <v>1</v>
      </c>
      <c r="U13" s="16">
        <v>1</v>
      </c>
      <c r="V13" s="16">
        <v>3</v>
      </c>
      <c r="W13" s="16">
        <v>0</v>
      </c>
      <c r="X13" s="16">
        <v>2</v>
      </c>
      <c r="Y13" s="29">
        <v>5</v>
      </c>
    </row>
    <row r="14" spans="1:25" ht="25.5" x14ac:dyDescent="0.25">
      <c r="A14" s="18" t="s">
        <v>53</v>
      </c>
      <c r="B14" s="18" t="s">
        <v>54</v>
      </c>
      <c r="C14" s="16">
        <v>5</v>
      </c>
      <c r="D14" s="16">
        <v>2</v>
      </c>
      <c r="E14" s="16">
        <v>2</v>
      </c>
      <c r="F14" s="16">
        <v>1</v>
      </c>
      <c r="G14" s="29">
        <v>5</v>
      </c>
      <c r="I14" s="39" t="s">
        <v>27</v>
      </c>
      <c r="J14" s="32">
        <v>1</v>
      </c>
      <c r="K14" s="32">
        <v>5</v>
      </c>
      <c r="L14" s="33">
        <v>3</v>
      </c>
      <c r="M14" s="33">
        <v>0</v>
      </c>
      <c r="N14" s="33">
        <v>1</v>
      </c>
      <c r="O14" s="33">
        <v>2</v>
      </c>
      <c r="P14" s="33">
        <v>3</v>
      </c>
      <c r="Q14" s="34">
        <v>2</v>
      </c>
      <c r="R14" s="34">
        <v>1</v>
      </c>
      <c r="S14" s="35">
        <v>1</v>
      </c>
      <c r="T14" s="35">
        <v>1</v>
      </c>
      <c r="U14" s="16">
        <v>6</v>
      </c>
      <c r="V14" s="16">
        <v>2</v>
      </c>
      <c r="W14" s="16">
        <v>4</v>
      </c>
      <c r="X14" s="16">
        <v>3</v>
      </c>
      <c r="Y14" s="29">
        <v>5</v>
      </c>
    </row>
    <row r="15" spans="1:25" x14ac:dyDescent="0.25">
      <c r="A15" s="14" t="s">
        <v>16</v>
      </c>
      <c r="B15" s="18" t="s">
        <v>17</v>
      </c>
      <c r="C15" s="16">
        <v>2</v>
      </c>
      <c r="D15" s="16">
        <v>2</v>
      </c>
      <c r="E15" s="16">
        <v>2</v>
      </c>
      <c r="F15" s="16">
        <v>0</v>
      </c>
      <c r="G15" s="16">
        <v>4</v>
      </c>
    </row>
    <row r="16" spans="1:25" x14ac:dyDescent="0.25">
      <c r="A16" s="19" t="s">
        <v>33</v>
      </c>
      <c r="B16" s="15" t="s">
        <v>12</v>
      </c>
      <c r="C16" s="16">
        <v>2</v>
      </c>
      <c r="D16" s="16">
        <v>5</v>
      </c>
      <c r="E16" s="16">
        <v>1</v>
      </c>
      <c r="F16" s="16">
        <v>3</v>
      </c>
      <c r="G16" s="16">
        <v>4</v>
      </c>
    </row>
    <row r="17" spans="1:12" ht="26.25" x14ac:dyDescent="0.25">
      <c r="A17" s="14" t="s">
        <v>36</v>
      </c>
      <c r="B17" s="21" t="s">
        <v>37</v>
      </c>
      <c r="C17" s="16">
        <v>1</v>
      </c>
      <c r="D17" s="16">
        <v>2</v>
      </c>
      <c r="E17" s="16">
        <v>7</v>
      </c>
      <c r="F17" s="16">
        <v>4</v>
      </c>
      <c r="G17" s="16">
        <v>4</v>
      </c>
      <c r="J17" s="38">
        <v>103</v>
      </c>
      <c r="K17" s="38">
        <v>938</v>
      </c>
      <c r="L17">
        <f>J17/K17</f>
        <v>0.10980810234541578</v>
      </c>
    </row>
    <row r="18" spans="1:12" x14ac:dyDescent="0.25">
      <c r="A18" s="20" t="s">
        <v>15</v>
      </c>
      <c r="B18" s="15" t="s">
        <v>12</v>
      </c>
      <c r="C18" s="16">
        <v>0</v>
      </c>
      <c r="D18" s="16">
        <v>1</v>
      </c>
      <c r="E18" s="16">
        <v>6</v>
      </c>
      <c r="F18" s="16">
        <v>3</v>
      </c>
      <c r="G18" s="16">
        <v>3</v>
      </c>
    </row>
    <row r="19" spans="1:12" x14ac:dyDescent="0.25">
      <c r="A19" s="14" t="s">
        <v>43</v>
      </c>
      <c r="B19" s="21" t="s">
        <v>44</v>
      </c>
      <c r="C19" s="16">
        <v>1</v>
      </c>
      <c r="D19" s="16">
        <v>5</v>
      </c>
      <c r="E19" s="16">
        <v>3</v>
      </c>
      <c r="F19" s="16">
        <v>1</v>
      </c>
      <c r="G19" s="16">
        <v>3</v>
      </c>
    </row>
    <row r="20" spans="1:12" x14ac:dyDescent="0.25">
      <c r="A20" s="14" t="s">
        <v>46</v>
      </c>
      <c r="B20" s="18" t="s">
        <v>8</v>
      </c>
      <c r="C20" s="16">
        <v>3</v>
      </c>
      <c r="D20" s="16">
        <v>5</v>
      </c>
      <c r="E20" s="16">
        <v>5</v>
      </c>
      <c r="F20" s="16">
        <v>4</v>
      </c>
      <c r="G20" s="16">
        <v>3</v>
      </c>
    </row>
    <row r="21" spans="1:12" x14ac:dyDescent="0.25">
      <c r="A21" s="14" t="s">
        <v>47</v>
      </c>
      <c r="B21" s="21" t="s">
        <v>24</v>
      </c>
      <c r="C21" s="16">
        <v>4</v>
      </c>
      <c r="D21" s="16">
        <v>4</v>
      </c>
      <c r="E21" s="16">
        <v>4</v>
      </c>
      <c r="F21" s="16">
        <v>2</v>
      </c>
      <c r="G21" s="16">
        <v>3</v>
      </c>
    </row>
    <row r="22" spans="1:12" ht="26.25" x14ac:dyDescent="0.25">
      <c r="A22" s="14" t="s">
        <v>66</v>
      </c>
      <c r="B22" s="18" t="s">
        <v>67</v>
      </c>
      <c r="C22" s="16">
        <v>1</v>
      </c>
      <c r="D22" s="16">
        <v>2</v>
      </c>
      <c r="E22" s="16">
        <v>0</v>
      </c>
      <c r="F22" s="16">
        <v>1</v>
      </c>
      <c r="G22" s="16">
        <v>3</v>
      </c>
    </row>
    <row r="23" spans="1:12" ht="26.25" x14ac:dyDescent="0.25">
      <c r="A23" s="24" t="s">
        <v>74</v>
      </c>
      <c r="B23" s="15" t="s">
        <v>63</v>
      </c>
      <c r="C23" s="16">
        <v>0</v>
      </c>
      <c r="D23" s="16">
        <v>3</v>
      </c>
      <c r="E23" s="16">
        <v>4</v>
      </c>
      <c r="F23" s="16">
        <v>3</v>
      </c>
      <c r="G23" s="16">
        <v>3</v>
      </c>
    </row>
    <row r="24" spans="1:12" x14ac:dyDescent="0.25">
      <c r="A24" s="23" t="s">
        <v>32</v>
      </c>
      <c r="B24" s="18" t="s">
        <v>8</v>
      </c>
      <c r="C24" s="16">
        <v>1</v>
      </c>
      <c r="D24" s="16">
        <v>0</v>
      </c>
      <c r="E24" s="16">
        <v>1</v>
      </c>
      <c r="F24" s="16">
        <v>6</v>
      </c>
      <c r="G24" s="16">
        <v>2</v>
      </c>
    </row>
    <row r="25" spans="1:12" ht="26.25" x14ac:dyDescent="0.25">
      <c r="A25" s="14" t="s">
        <v>41</v>
      </c>
      <c r="B25" s="18" t="s">
        <v>42</v>
      </c>
      <c r="C25" s="16">
        <v>2</v>
      </c>
      <c r="D25" s="16">
        <v>2</v>
      </c>
      <c r="E25" s="16">
        <v>2</v>
      </c>
      <c r="F25" s="16">
        <v>2</v>
      </c>
      <c r="G25" s="16">
        <v>2</v>
      </c>
    </row>
    <row r="26" spans="1:12" ht="26.25" x14ac:dyDescent="0.25">
      <c r="A26" s="20" t="s">
        <v>45</v>
      </c>
      <c r="B26" s="21" t="s">
        <v>8</v>
      </c>
      <c r="C26" s="16">
        <v>9</v>
      </c>
      <c r="D26" s="16">
        <v>3</v>
      </c>
      <c r="E26" s="16">
        <v>8</v>
      </c>
      <c r="F26" s="16">
        <v>2</v>
      </c>
      <c r="G26" s="16">
        <v>2</v>
      </c>
    </row>
    <row r="27" spans="1:12" x14ac:dyDescent="0.25">
      <c r="A27" s="23" t="s">
        <v>55</v>
      </c>
      <c r="B27" s="18" t="s">
        <v>14</v>
      </c>
      <c r="C27" s="16">
        <v>2</v>
      </c>
      <c r="D27" s="16">
        <v>2</v>
      </c>
      <c r="E27" s="16">
        <v>2</v>
      </c>
      <c r="F27" s="16">
        <v>3</v>
      </c>
      <c r="G27" s="16">
        <v>2</v>
      </c>
    </row>
    <row r="28" spans="1:12" ht="26.25" x14ac:dyDescent="0.25">
      <c r="A28" s="22" t="s">
        <v>58</v>
      </c>
      <c r="B28" s="21" t="s">
        <v>59</v>
      </c>
      <c r="C28" s="16">
        <v>2</v>
      </c>
      <c r="D28" s="16">
        <v>0</v>
      </c>
      <c r="E28" s="16">
        <v>0</v>
      </c>
      <c r="F28" s="16">
        <v>2</v>
      </c>
      <c r="G28" s="16">
        <v>2</v>
      </c>
    </row>
    <row r="29" spans="1:12" x14ac:dyDescent="0.25">
      <c r="A29" s="14" t="s">
        <v>60</v>
      </c>
      <c r="B29" s="18" t="s">
        <v>42</v>
      </c>
      <c r="C29" s="16">
        <v>0</v>
      </c>
      <c r="D29" s="16">
        <v>1</v>
      </c>
      <c r="E29" s="16">
        <v>5</v>
      </c>
      <c r="F29" s="16">
        <v>0</v>
      </c>
      <c r="G29" s="16">
        <v>2</v>
      </c>
    </row>
    <row r="30" spans="1:12" x14ac:dyDescent="0.25">
      <c r="A30" s="22" t="s">
        <v>64</v>
      </c>
      <c r="B30" s="18" t="s">
        <v>65</v>
      </c>
      <c r="C30" s="16">
        <v>0</v>
      </c>
      <c r="D30" s="16">
        <v>1</v>
      </c>
      <c r="E30" s="16">
        <v>0</v>
      </c>
      <c r="F30" s="16">
        <v>1</v>
      </c>
      <c r="G30" s="16">
        <v>2</v>
      </c>
    </row>
    <row r="31" spans="1:12" x14ac:dyDescent="0.25">
      <c r="A31" s="14" t="s">
        <v>69</v>
      </c>
      <c r="B31" s="18" t="s">
        <v>70</v>
      </c>
      <c r="C31" s="16">
        <v>2</v>
      </c>
      <c r="D31" s="16">
        <v>2</v>
      </c>
      <c r="E31" s="16">
        <v>1</v>
      </c>
      <c r="F31" s="16">
        <v>0</v>
      </c>
      <c r="G31" s="16">
        <v>2</v>
      </c>
    </row>
    <row r="32" spans="1:12" x14ac:dyDescent="0.25">
      <c r="A32" s="23" t="s">
        <v>89</v>
      </c>
      <c r="B32" s="22" t="s">
        <v>90</v>
      </c>
      <c r="C32" s="16">
        <v>1</v>
      </c>
      <c r="D32" s="16">
        <v>1</v>
      </c>
      <c r="E32" s="16">
        <v>2</v>
      </c>
      <c r="F32" s="16">
        <v>0</v>
      </c>
      <c r="G32" s="16">
        <v>2</v>
      </c>
    </row>
    <row r="33" spans="1:7" ht="26.25" x14ac:dyDescent="0.25">
      <c r="A33" s="14" t="s">
        <v>92</v>
      </c>
      <c r="B33" s="18" t="s">
        <v>93</v>
      </c>
      <c r="C33" s="16">
        <v>2</v>
      </c>
      <c r="D33" s="16">
        <v>1</v>
      </c>
      <c r="E33" s="16">
        <v>2</v>
      </c>
      <c r="F33" s="16">
        <v>0</v>
      </c>
      <c r="G33" s="16">
        <v>2</v>
      </c>
    </row>
    <row r="34" spans="1:7" x14ac:dyDescent="0.25">
      <c r="A34" s="14" t="s">
        <v>98</v>
      </c>
      <c r="B34" s="18" t="s">
        <v>99</v>
      </c>
      <c r="C34" s="16">
        <v>0</v>
      </c>
      <c r="D34" s="16">
        <v>1</v>
      </c>
      <c r="E34" s="16">
        <v>1</v>
      </c>
      <c r="F34" s="16">
        <v>0</v>
      </c>
      <c r="G34" s="16">
        <v>2</v>
      </c>
    </row>
    <row r="35" spans="1:7" x14ac:dyDescent="0.25">
      <c r="A35" s="14" t="s">
        <v>100</v>
      </c>
      <c r="B35" s="18" t="s">
        <v>101</v>
      </c>
      <c r="C35" s="16">
        <v>0</v>
      </c>
      <c r="D35" s="16">
        <v>2</v>
      </c>
      <c r="E35" s="16">
        <v>0</v>
      </c>
      <c r="F35" s="16">
        <v>1</v>
      </c>
      <c r="G35" s="16">
        <v>2</v>
      </c>
    </row>
    <row r="36" spans="1:7" ht="26.25" x14ac:dyDescent="0.25">
      <c r="A36" s="14" t="s">
        <v>18</v>
      </c>
      <c r="B36" s="15" t="s">
        <v>12</v>
      </c>
      <c r="C36" s="16">
        <v>5</v>
      </c>
      <c r="D36" s="16">
        <v>3</v>
      </c>
      <c r="E36" s="16">
        <v>4</v>
      </c>
      <c r="F36" s="16">
        <v>5</v>
      </c>
      <c r="G36" s="16">
        <v>1</v>
      </c>
    </row>
    <row r="37" spans="1:7" ht="26.25" x14ac:dyDescent="0.25">
      <c r="A37" s="14" t="s">
        <v>31</v>
      </c>
      <c r="B37" s="15" t="s">
        <v>12</v>
      </c>
      <c r="C37" s="16">
        <v>1</v>
      </c>
      <c r="D37" s="16">
        <v>1</v>
      </c>
      <c r="E37" s="16">
        <v>1</v>
      </c>
      <c r="F37" s="16">
        <v>0</v>
      </c>
      <c r="G37" s="16">
        <v>1</v>
      </c>
    </row>
    <row r="38" spans="1:7" x14ac:dyDescent="0.25">
      <c r="A38" s="14" t="s">
        <v>34</v>
      </c>
      <c r="B38" s="18" t="s">
        <v>35</v>
      </c>
      <c r="C38" s="16">
        <v>2</v>
      </c>
      <c r="D38" s="16">
        <v>2</v>
      </c>
      <c r="E38" s="16">
        <v>6</v>
      </c>
      <c r="F38" s="16">
        <v>2</v>
      </c>
      <c r="G38" s="16">
        <v>1</v>
      </c>
    </row>
    <row r="39" spans="1:7" x14ac:dyDescent="0.25">
      <c r="A39" s="22" t="s">
        <v>48</v>
      </c>
      <c r="B39" s="15" t="s">
        <v>49</v>
      </c>
      <c r="C39" s="16">
        <v>0</v>
      </c>
      <c r="D39" s="16">
        <v>1</v>
      </c>
      <c r="E39" s="16">
        <v>1</v>
      </c>
      <c r="F39" s="16">
        <v>0</v>
      </c>
      <c r="G39" s="16">
        <v>1</v>
      </c>
    </row>
    <row r="40" spans="1:7" ht="26.25" x14ac:dyDescent="0.25">
      <c r="A40" s="24" t="s">
        <v>50</v>
      </c>
      <c r="B40" s="15" t="s">
        <v>8</v>
      </c>
      <c r="C40" s="16">
        <v>0</v>
      </c>
      <c r="D40" s="16">
        <v>1</v>
      </c>
      <c r="E40" s="16">
        <v>2</v>
      </c>
      <c r="F40" s="16">
        <v>4</v>
      </c>
      <c r="G40" s="16">
        <v>1</v>
      </c>
    </row>
    <row r="41" spans="1:7" x14ac:dyDescent="0.25">
      <c r="A41" s="19" t="s">
        <v>51</v>
      </c>
      <c r="B41" s="18" t="s">
        <v>52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</row>
    <row r="42" spans="1:7" x14ac:dyDescent="0.25">
      <c r="A42" s="14" t="s">
        <v>56</v>
      </c>
      <c r="B42" s="18" t="s">
        <v>57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</row>
    <row r="43" spans="1:7" ht="26.25" x14ac:dyDescent="0.25">
      <c r="A43" s="14" t="s">
        <v>68</v>
      </c>
      <c r="B43" s="21" t="s">
        <v>8</v>
      </c>
      <c r="C43" s="16">
        <v>3</v>
      </c>
      <c r="D43" s="16">
        <v>2</v>
      </c>
      <c r="E43" s="16">
        <v>2</v>
      </c>
      <c r="F43" s="16">
        <v>1</v>
      </c>
      <c r="G43" s="16">
        <v>1</v>
      </c>
    </row>
    <row r="44" spans="1:7" x14ac:dyDescent="0.25">
      <c r="A44" s="14" t="s">
        <v>72</v>
      </c>
      <c r="B44" s="18" t="s">
        <v>73</v>
      </c>
      <c r="C44" s="16">
        <v>2</v>
      </c>
      <c r="D44" s="16">
        <v>3</v>
      </c>
      <c r="E44" s="16">
        <v>1</v>
      </c>
      <c r="F44" s="16">
        <v>2</v>
      </c>
      <c r="G44" s="16">
        <v>1</v>
      </c>
    </row>
    <row r="45" spans="1:7" ht="26.25" x14ac:dyDescent="0.25">
      <c r="A45" s="19" t="s">
        <v>75</v>
      </c>
      <c r="B45" s="18" t="s">
        <v>76</v>
      </c>
      <c r="C45" s="16">
        <v>1</v>
      </c>
      <c r="D45" s="16">
        <v>2</v>
      </c>
      <c r="E45" s="16">
        <v>3</v>
      </c>
      <c r="F45" s="16">
        <v>1</v>
      </c>
      <c r="G45" s="16">
        <v>1</v>
      </c>
    </row>
    <row r="46" spans="1:7" x14ac:dyDescent="0.25">
      <c r="A46" s="23" t="s">
        <v>79</v>
      </c>
      <c r="B46" s="18" t="s">
        <v>44</v>
      </c>
      <c r="C46" s="16">
        <v>1</v>
      </c>
      <c r="D46" s="16">
        <v>1</v>
      </c>
      <c r="E46" s="16">
        <v>0</v>
      </c>
      <c r="F46" s="16">
        <v>0</v>
      </c>
      <c r="G46" s="16">
        <v>1</v>
      </c>
    </row>
    <row r="47" spans="1:7" x14ac:dyDescent="0.25">
      <c r="A47" s="14" t="s">
        <v>80</v>
      </c>
      <c r="B47" s="21" t="s">
        <v>52</v>
      </c>
      <c r="C47" s="16">
        <v>0</v>
      </c>
      <c r="D47" s="16">
        <v>1</v>
      </c>
      <c r="E47" s="16">
        <v>0</v>
      </c>
      <c r="F47" s="16">
        <v>2</v>
      </c>
      <c r="G47" s="16">
        <v>1</v>
      </c>
    </row>
    <row r="48" spans="1:7" ht="26.25" x14ac:dyDescent="0.25">
      <c r="A48" s="14" t="s">
        <v>83</v>
      </c>
      <c r="B48" s="18" t="s">
        <v>84</v>
      </c>
      <c r="C48" s="16">
        <v>1</v>
      </c>
      <c r="D48" s="16">
        <v>0</v>
      </c>
      <c r="E48" s="16">
        <v>1</v>
      </c>
      <c r="F48" s="16">
        <v>3</v>
      </c>
      <c r="G48" s="16">
        <v>1</v>
      </c>
    </row>
    <row r="49" spans="1:7" ht="26.25" x14ac:dyDescent="0.25">
      <c r="A49" s="22" t="s">
        <v>85</v>
      </c>
      <c r="B49" s="15" t="s">
        <v>86</v>
      </c>
      <c r="C49" s="16">
        <v>0</v>
      </c>
      <c r="D49" s="16">
        <v>0</v>
      </c>
      <c r="E49" s="16">
        <v>0</v>
      </c>
      <c r="F49" s="16">
        <v>0</v>
      </c>
      <c r="G49" s="16">
        <v>1</v>
      </c>
    </row>
    <row r="50" spans="1:7" x14ac:dyDescent="0.25">
      <c r="A50" s="14" t="s">
        <v>96</v>
      </c>
      <c r="B50" s="21" t="s">
        <v>97</v>
      </c>
      <c r="C50" s="16">
        <v>0</v>
      </c>
      <c r="D50" s="16">
        <v>1</v>
      </c>
      <c r="E50" s="16">
        <v>2</v>
      </c>
      <c r="F50" s="16">
        <v>1</v>
      </c>
      <c r="G50" s="16">
        <v>1</v>
      </c>
    </row>
    <row r="51" spans="1:7" ht="26.25" x14ac:dyDescent="0.25">
      <c r="A51" s="14" t="s">
        <v>106</v>
      </c>
      <c r="B51" s="18" t="s">
        <v>107</v>
      </c>
      <c r="C51" s="16">
        <v>0</v>
      </c>
      <c r="D51" s="16">
        <v>0</v>
      </c>
      <c r="E51" s="16">
        <v>0</v>
      </c>
      <c r="F51" s="16">
        <v>2</v>
      </c>
      <c r="G51" s="16">
        <v>1</v>
      </c>
    </row>
    <row r="52" spans="1:7" x14ac:dyDescent="0.25">
      <c r="A52" s="20" t="s">
        <v>117</v>
      </c>
      <c r="B52" s="21" t="s">
        <v>118</v>
      </c>
      <c r="C52" s="16">
        <v>1</v>
      </c>
      <c r="D52" s="16">
        <v>0</v>
      </c>
      <c r="E52" s="16">
        <v>0</v>
      </c>
      <c r="F52" s="16">
        <v>0</v>
      </c>
      <c r="G52" s="16">
        <v>1</v>
      </c>
    </row>
    <row r="53" spans="1:7" ht="25.5" x14ac:dyDescent="0.25">
      <c r="A53" s="27" t="s">
        <v>125</v>
      </c>
      <c r="B53" s="28" t="s">
        <v>126</v>
      </c>
      <c r="C53" s="16">
        <v>0</v>
      </c>
      <c r="D53" s="16">
        <v>0</v>
      </c>
      <c r="E53" s="16">
        <v>0</v>
      </c>
      <c r="F53" s="16">
        <v>0</v>
      </c>
      <c r="G53" s="16">
        <v>1</v>
      </c>
    </row>
    <row r="54" spans="1:7" ht="25.5" x14ac:dyDescent="0.25">
      <c r="A54" s="25" t="s">
        <v>130</v>
      </c>
      <c r="B54" s="22" t="s">
        <v>131</v>
      </c>
      <c r="C54" s="16">
        <v>0</v>
      </c>
      <c r="D54" s="16">
        <v>0</v>
      </c>
      <c r="E54" s="16">
        <v>0</v>
      </c>
      <c r="F54" s="16">
        <v>0</v>
      </c>
      <c r="G54" s="16">
        <v>1</v>
      </c>
    </row>
    <row r="55" spans="1:7" x14ac:dyDescent="0.25">
      <c r="A55" s="14" t="s">
        <v>30</v>
      </c>
      <c r="B55" s="18" t="s">
        <v>17</v>
      </c>
      <c r="C55" s="16">
        <v>1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24" t="s">
        <v>39</v>
      </c>
      <c r="B56" s="15" t="s">
        <v>40</v>
      </c>
      <c r="C56" s="16">
        <v>1</v>
      </c>
      <c r="D56" s="16">
        <v>1</v>
      </c>
      <c r="E56" s="16">
        <v>2</v>
      </c>
      <c r="F56" s="16">
        <v>2</v>
      </c>
      <c r="G56" s="16">
        <v>0</v>
      </c>
    </row>
    <row r="57" spans="1:7" x14ac:dyDescent="0.25">
      <c r="A57" s="14" t="s">
        <v>61</v>
      </c>
      <c r="B57" s="18" t="s">
        <v>8</v>
      </c>
      <c r="C57" s="16">
        <v>1</v>
      </c>
      <c r="D57" s="16">
        <v>1</v>
      </c>
      <c r="E57" s="16">
        <v>2</v>
      </c>
      <c r="F57" s="16">
        <v>0</v>
      </c>
      <c r="G57" s="16">
        <v>0</v>
      </c>
    </row>
    <row r="58" spans="1:7" x14ac:dyDescent="0.25">
      <c r="A58" s="14" t="s">
        <v>62</v>
      </c>
      <c r="B58" s="18" t="s">
        <v>63</v>
      </c>
      <c r="C58" s="16">
        <v>4</v>
      </c>
      <c r="D58" s="16">
        <v>1</v>
      </c>
      <c r="E58" s="16">
        <v>6</v>
      </c>
      <c r="F58" s="16">
        <v>3</v>
      </c>
      <c r="G58" s="16">
        <v>0</v>
      </c>
    </row>
    <row r="59" spans="1:7" x14ac:dyDescent="0.25">
      <c r="A59" s="14" t="s">
        <v>71</v>
      </c>
      <c r="B59" s="15" t="s">
        <v>12</v>
      </c>
      <c r="C59" s="16">
        <v>0</v>
      </c>
      <c r="D59" s="16">
        <v>1</v>
      </c>
      <c r="E59" s="16">
        <v>0</v>
      </c>
      <c r="F59" s="16">
        <v>1</v>
      </c>
      <c r="G59" s="16">
        <v>0</v>
      </c>
    </row>
    <row r="60" spans="1:7" ht="26.25" x14ac:dyDescent="0.25">
      <c r="A60" s="24" t="s">
        <v>81</v>
      </c>
      <c r="B60" s="15" t="s">
        <v>82</v>
      </c>
      <c r="C60" s="16">
        <v>0</v>
      </c>
      <c r="D60" s="16">
        <v>0</v>
      </c>
      <c r="E60" s="16">
        <v>0</v>
      </c>
      <c r="F60" s="16">
        <v>1</v>
      </c>
      <c r="G60" s="16">
        <v>0</v>
      </c>
    </row>
    <row r="61" spans="1:7" x14ac:dyDescent="0.25">
      <c r="A61" s="24" t="s">
        <v>91</v>
      </c>
      <c r="B61" s="15" t="s">
        <v>12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</row>
    <row r="62" spans="1:7" ht="25.5" x14ac:dyDescent="0.25">
      <c r="A62" s="25" t="s">
        <v>94</v>
      </c>
      <c r="B62" s="18" t="s">
        <v>95</v>
      </c>
      <c r="C62" s="16">
        <v>0</v>
      </c>
      <c r="D62" s="16">
        <v>0</v>
      </c>
      <c r="E62" s="16">
        <v>1</v>
      </c>
      <c r="F62" s="16">
        <v>0</v>
      </c>
      <c r="G62" s="16">
        <v>0</v>
      </c>
    </row>
    <row r="63" spans="1:7" ht="25.5" x14ac:dyDescent="0.25">
      <c r="A63" s="23" t="s">
        <v>102</v>
      </c>
      <c r="B63" s="18" t="s">
        <v>103</v>
      </c>
      <c r="C63" s="16">
        <v>1</v>
      </c>
      <c r="D63" s="16">
        <v>2</v>
      </c>
      <c r="E63" s="16">
        <v>2</v>
      </c>
      <c r="F63" s="16">
        <v>2</v>
      </c>
      <c r="G63" s="16">
        <v>0</v>
      </c>
    </row>
    <row r="64" spans="1:7" ht="26.25" x14ac:dyDescent="0.25">
      <c r="A64" s="14" t="s">
        <v>104</v>
      </c>
      <c r="B64" s="18" t="s">
        <v>105</v>
      </c>
      <c r="C64" s="16">
        <v>0</v>
      </c>
      <c r="D64" s="16">
        <v>0</v>
      </c>
      <c r="E64" s="16">
        <v>0</v>
      </c>
      <c r="F64" s="16">
        <v>1</v>
      </c>
      <c r="G64" s="16">
        <v>0</v>
      </c>
    </row>
    <row r="65" spans="1:7" x14ac:dyDescent="0.25">
      <c r="A65" s="14" t="s">
        <v>112</v>
      </c>
      <c r="B65" s="18" t="s">
        <v>63</v>
      </c>
      <c r="C65" s="16">
        <v>1</v>
      </c>
      <c r="E65" s="16">
        <v>0</v>
      </c>
      <c r="F65" s="16">
        <v>0</v>
      </c>
      <c r="G65" s="16">
        <v>0</v>
      </c>
    </row>
    <row r="66" spans="1:7" ht="26.25" x14ac:dyDescent="0.25">
      <c r="A66" s="24" t="s">
        <v>119</v>
      </c>
      <c r="B66" s="15" t="s">
        <v>63</v>
      </c>
      <c r="C66" s="16">
        <v>0</v>
      </c>
      <c r="D66" s="16">
        <v>0</v>
      </c>
      <c r="E66" s="16">
        <v>1</v>
      </c>
      <c r="F66" s="16">
        <v>0</v>
      </c>
      <c r="G66" s="16">
        <v>0</v>
      </c>
    </row>
    <row r="67" spans="1:7" x14ac:dyDescent="0.25">
      <c r="A67" s="25" t="s">
        <v>120</v>
      </c>
      <c r="B67" s="22" t="s">
        <v>121</v>
      </c>
      <c r="C67" s="16">
        <v>1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23" t="s">
        <v>123</v>
      </c>
      <c r="B68" s="18" t="s">
        <v>124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</row>
    <row r="69" spans="1:7" x14ac:dyDescent="0.25">
      <c r="A69" s="23" t="s">
        <v>87</v>
      </c>
      <c r="B69" s="18" t="s">
        <v>88</v>
      </c>
    </row>
    <row r="70" spans="1:7" ht="26.25" x14ac:dyDescent="0.25">
      <c r="A70" s="22" t="s">
        <v>108</v>
      </c>
      <c r="B70" s="15" t="s">
        <v>109</v>
      </c>
    </row>
    <row r="71" spans="1:7" ht="26.25" x14ac:dyDescent="0.25">
      <c r="A71" s="14" t="s">
        <v>110</v>
      </c>
      <c r="B71" s="18" t="s">
        <v>111</v>
      </c>
    </row>
    <row r="72" spans="1:7" x14ac:dyDescent="0.25">
      <c r="A72" s="14" t="s">
        <v>113</v>
      </c>
      <c r="B72" s="21" t="s">
        <v>114</v>
      </c>
    </row>
    <row r="73" spans="1:7" x14ac:dyDescent="0.25">
      <c r="A73" s="19" t="s">
        <v>115</v>
      </c>
      <c r="B73" s="18" t="s">
        <v>67</v>
      </c>
    </row>
    <row r="74" spans="1:7" ht="26.25" x14ac:dyDescent="0.25">
      <c r="A74" s="14" t="s">
        <v>83</v>
      </c>
      <c r="B74" s="18" t="s">
        <v>116</v>
      </c>
    </row>
    <row r="75" spans="1:7" x14ac:dyDescent="0.25">
      <c r="A75" s="26" t="s">
        <v>53</v>
      </c>
      <c r="B75" s="18" t="s">
        <v>122</v>
      </c>
    </row>
    <row r="76" spans="1:7" ht="26.25" x14ac:dyDescent="0.25">
      <c r="A76" s="14" t="s">
        <v>127</v>
      </c>
      <c r="B76" s="18" t="s">
        <v>128</v>
      </c>
    </row>
    <row r="77" spans="1:7" x14ac:dyDescent="0.25">
      <c r="A77" s="20" t="s">
        <v>129</v>
      </c>
      <c r="B77" s="21" t="s">
        <v>8</v>
      </c>
    </row>
  </sheetData>
  <autoFilter ref="I1:T22" xr:uid="{8D8C13BE-474D-4AB7-BC09-5A2674125082}">
    <sortState ref="I2:T22">
      <sortCondition sortBy="cellColor" ref="I1:I22" dxfId="59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Compiled</vt:lpstr>
      <vt:lpstr>CompiledBikeFatals</vt:lpstr>
      <vt:lpstr>BikeTotal</vt:lpstr>
      <vt:lpstr>BikeCommuters</vt:lpstr>
      <vt:lpstr>BikePerCapita</vt:lpstr>
      <vt:lpstr>Sheet7</vt:lpstr>
      <vt:lpstr>Top10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McLeod</dc:creator>
  <cp:lastModifiedBy>Kenneth McLeod</cp:lastModifiedBy>
  <dcterms:created xsi:type="dcterms:W3CDTF">2022-07-29T19:19:14Z</dcterms:created>
  <dcterms:modified xsi:type="dcterms:W3CDTF">2022-07-29T20:46:04Z</dcterms:modified>
</cp:coreProperties>
</file>