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13_ncr:1_{72FB46EB-E83F-4787-8F44-983A5F081602}" xr6:coauthVersionLast="36" xr6:coauthVersionMax="36" xr10:uidLastSave="{00000000-0000-0000-0000-000000000000}"/>
  <bookViews>
    <workbookView xWindow="0" yWindow="0" windowWidth="28770" windowHeight="11580" firstSheet="3" activeTab="4" xr2:uid="{00000000-000D-0000-FFFF-FFFF00000000}"/>
  </bookViews>
  <sheets>
    <sheet name="results (2)" sheetId="1" r:id="rId1"/>
    <sheet name="Injury Rates" sheetId="3" r:id="rId2"/>
    <sheet name="bike-ped Totals" sheetId="2" r:id="rId3"/>
    <sheet name="CDC v NHTSA" sheetId="4" r:id="rId4"/>
    <sheet name="Sheet1" sheetId="5" r:id="rId5"/>
  </sheets>
  <calcPr calcId="191029"/>
</workbook>
</file>

<file path=xl/calcChain.xml><?xml version="1.0" encoding="utf-8"?>
<calcChain xmlns="http://schemas.openxmlformats.org/spreadsheetml/2006/main">
  <c r="T41" i="4" l="1"/>
  <c r="M41" i="4"/>
  <c r="N41" i="4"/>
  <c r="G17" i="4"/>
  <c r="F17" i="4"/>
  <c r="T40" i="4" l="1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L20" i="4" l="1"/>
  <c r="K20" i="4"/>
  <c r="N16" i="4" l="1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N3" i="4"/>
  <c r="M3" i="4"/>
  <c r="G3" i="4"/>
  <c r="F3" i="4"/>
  <c r="G15" i="2" l="1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F2" i="2"/>
  <c r="G2" i="2"/>
  <c r="A19" i="2" l="1"/>
  <c r="A20" i="2"/>
</calcChain>
</file>

<file path=xl/sharedStrings.xml><?xml version="1.0" encoding="utf-8"?>
<sst xmlns="http://schemas.openxmlformats.org/spreadsheetml/2006/main" count="132" uniqueCount="49">
  <si>
    <t>Sex</t>
  </si>
  <si>
    <t>Race/Ethnicity</t>
  </si>
  <si>
    <t>Age Group</t>
  </si>
  <si>
    <t>First Year</t>
  </si>
  <si>
    <t>Last Year</t>
  </si>
  <si>
    <t>Cause of Injury</t>
  </si>
  <si>
    <t>Year</t>
  </si>
  <si>
    <t>Injuries</t>
  </si>
  <si>
    <t>Population</t>
  </si>
  <si>
    <t>records</t>
  </si>
  <si>
    <t>cv</t>
  </si>
  <si>
    <t>Crude Rate</t>
  </si>
  <si>
    <t>Age-Adjusted Rate</t>
  </si>
  <si>
    <t>Both Sexes</t>
  </si>
  <si>
    <t>All Races</t>
  </si>
  <si>
    <t>All</t>
  </si>
  <si>
    <t>Overall Pedal Cyclist - Traffic</t>
  </si>
  <si>
    <t>Bicyclist Injuries per 100,000</t>
  </si>
  <si>
    <t>Crude Rate (injuries per 100,000)</t>
  </si>
  <si>
    <t>Walking Commuters</t>
  </si>
  <si>
    <t>Biking Commuters</t>
  </si>
  <si>
    <t>Bicyclist Injuries</t>
  </si>
  <si>
    <t>Pedestrian Injuries</t>
  </si>
  <si>
    <t>Bike Injuries per 10k Commuters</t>
  </si>
  <si>
    <t>Pedestrian Injuries per 10k Commuters</t>
  </si>
  <si>
    <t>Bike Fatalities per 10k Commuters</t>
  </si>
  <si>
    <t>Pedestrian Fatalities per 10k Commuters</t>
  </si>
  <si>
    <t>Number of Bicyclist Injuries per Bicyclist Fatality</t>
  </si>
  <si>
    <t>Number of Pedestrian Injuries per Pedestrian Fatality</t>
  </si>
  <si>
    <t>Bicyclist Deaths</t>
  </si>
  <si>
    <t>Pedestrian Deaths</t>
  </si>
  <si>
    <t>Bicyclist ratio</t>
  </si>
  <si>
    <t>Pedestrian ratio</t>
  </si>
  <si>
    <t>CDC</t>
  </si>
  <si>
    <t>NHTSA</t>
  </si>
  <si>
    <t>Bike Ratio</t>
  </si>
  <si>
    <t>Ped Ratio</t>
  </si>
  <si>
    <t>Deaths to Injuries</t>
  </si>
  <si>
    <t>NHTSA Bicyclist Deaths</t>
  </si>
  <si>
    <t>NHTSA Pedestrian Deaths</t>
  </si>
  <si>
    <t>CDC Bicyclist Deaths</t>
  </si>
  <si>
    <t>CDC Pedestrian Deaths</t>
  </si>
  <si>
    <t>Pedalcyclist, MV Traffic</t>
  </si>
  <si>
    <t>Pedalcyclist, Other</t>
  </si>
  <si>
    <t>Pedestrian, MV Traffic</t>
  </si>
  <si>
    <t>Pedestrian, Other</t>
  </si>
  <si>
    <t>CDC all Pedalcyclist</t>
  </si>
  <si>
    <t>CDC all pedestrian</t>
  </si>
  <si>
    <t>% 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</si>
</sst>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0"/>
    <numFmt numFmtId="166" formatCode="0.000"/>
    <numFmt numFmtId="167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365A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9"/>
      <color rgb="FF222222"/>
      <name val="Inherit"/>
    </font>
    <font>
      <sz val="9.9"/>
      <color rgb="FF222222"/>
      <name val="Inherit"/>
    </font>
    <font>
      <sz val="11"/>
      <color rgb="FF9C57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right" wrapText="1"/>
    </xf>
    <xf numFmtId="0" fontId="19" fillId="0" borderId="0" xfId="0" applyFont="1" applyAlignment="1">
      <alignment horizontal="right" wrapText="1"/>
    </xf>
    <xf numFmtId="0" fontId="20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19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/>
    <xf numFmtId="3" fontId="0" fillId="0" borderId="0" xfId="0" applyNumberFormat="1" applyFont="1"/>
    <xf numFmtId="3" fontId="21" fillId="0" borderId="0" xfId="0" applyNumberFormat="1" applyFont="1"/>
    <xf numFmtId="165" fontId="0" fillId="0" borderId="0" xfId="0" applyNumberFormat="1" applyFont="1"/>
    <xf numFmtId="0" fontId="19" fillId="0" borderId="0" xfId="0" applyFont="1" applyAlignment="1">
      <alignment horizontal="right"/>
    </xf>
    <xf numFmtId="0" fontId="23" fillId="33" borderId="10" xfId="42" applyFont="1" applyFill="1" applyBorder="1" applyAlignment="1">
      <alignment horizontal="center" wrapText="1"/>
    </xf>
    <xf numFmtId="0" fontId="23" fillId="34" borderId="10" xfId="42" applyFont="1" applyFill="1" applyBorder="1" applyAlignment="1">
      <alignment horizontal="center" wrapText="1"/>
    </xf>
    <xf numFmtId="0" fontId="23" fillId="34" borderId="11" xfId="42" applyFont="1" applyFill="1" applyBorder="1" applyAlignment="1">
      <alignment horizontal="center" wrapText="1"/>
    </xf>
    <xf numFmtId="0" fontId="23" fillId="33" borderId="11" xfId="42" applyFont="1" applyFill="1" applyBorder="1" applyAlignment="1">
      <alignment horizontal="center" wrapText="1"/>
    </xf>
    <xf numFmtId="0" fontId="0" fillId="0" borderId="0" xfId="0"/>
    <xf numFmtId="3" fontId="24" fillId="36" borderId="10" xfId="0" applyNumberFormat="1" applyFont="1" applyFill="1" applyBorder="1" applyAlignment="1">
      <alignment horizontal="center" wrapText="1"/>
    </xf>
    <xf numFmtId="3" fontId="24" fillId="35" borderId="10" xfId="0" applyNumberFormat="1" applyFont="1" applyFill="1" applyBorder="1" applyAlignment="1">
      <alignment horizontal="center" wrapText="1"/>
    </xf>
    <xf numFmtId="3" fontId="24" fillId="36" borderId="11" xfId="0" applyNumberFormat="1" applyFont="1" applyFill="1" applyBorder="1" applyAlignment="1">
      <alignment horizontal="center" wrapText="1"/>
    </xf>
    <xf numFmtId="3" fontId="24" fillId="35" borderId="11" xfId="0" applyNumberFormat="1" applyFont="1" applyFill="1" applyBorder="1" applyAlignment="1">
      <alignment horizontal="center" wrapText="1"/>
    </xf>
    <xf numFmtId="166" fontId="19" fillId="0" borderId="0" xfId="0" applyNumberFormat="1" applyFont="1" applyFill="1" applyAlignment="1">
      <alignment horizontal="right" wrapText="1"/>
    </xf>
    <xf numFmtId="167" fontId="0" fillId="0" borderId="0" xfId="43" applyNumberFormat="1" applyFont="1"/>
    <xf numFmtId="0" fontId="16" fillId="38" borderId="0" xfId="0" applyNumberFormat="1" applyFont="1" applyFill="1" applyBorder="1"/>
    <xf numFmtId="0" fontId="16" fillId="38" borderId="12" xfId="0" applyFont="1" applyFill="1" applyBorder="1"/>
    <xf numFmtId="0" fontId="16" fillId="38" borderId="13" xfId="0" applyNumberFormat="1" applyFont="1" applyFill="1" applyBorder="1"/>
    <xf numFmtId="0" fontId="16" fillId="0" borderId="0" xfId="0" applyFont="1" applyAlignment="1">
      <alignment wrapText="1"/>
    </xf>
    <xf numFmtId="9" fontId="16" fillId="38" borderId="0" xfId="43" applyFont="1" applyFill="1" applyBorder="1"/>
    <xf numFmtId="3" fontId="28" fillId="37" borderId="0" xfId="0" applyNumberFormat="1" applyFont="1" applyFill="1" applyAlignment="1">
      <alignment vertical="top" wrapText="1"/>
    </xf>
    <xf numFmtId="0" fontId="0" fillId="0" borderId="0" xfId="0"/>
    <xf numFmtId="0" fontId="28" fillId="37" borderId="0" xfId="0" applyFont="1" applyFill="1" applyAlignment="1">
      <alignment vertical="top" wrapText="1"/>
    </xf>
    <xf numFmtId="0" fontId="0" fillId="0" borderId="0" xfId="0" applyAlignment="1">
      <alignment horizontal="right"/>
    </xf>
    <xf numFmtId="0" fontId="16" fillId="38" borderId="0" xfId="0" applyFont="1" applyFill="1" applyBorder="1"/>
    <xf numFmtId="0" fontId="21" fillId="0" borderId="0" xfId="0" applyFont="1"/>
    <xf numFmtId="0" fontId="16" fillId="0" borderId="0" xfId="0" applyFont="1" applyAlignment="1">
      <alignment horizontal="center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5" xr:uid="{00000000-0005-0000-0000-000030000000}"/>
    <cellStyle name="60% - Accent2" xfId="25" builtinId="36" customBuiltin="1"/>
    <cellStyle name="60% - Accent2 2" xfId="46" xr:uid="{00000000-0005-0000-0000-000031000000}"/>
    <cellStyle name="60% - Accent3" xfId="29" builtinId="40" customBuiltin="1"/>
    <cellStyle name="60% - Accent3 2" xfId="47" xr:uid="{00000000-0005-0000-0000-000032000000}"/>
    <cellStyle name="60% - Accent4" xfId="33" builtinId="44" customBuiltin="1"/>
    <cellStyle name="60% - Accent4 2" xfId="48" xr:uid="{00000000-0005-0000-0000-000033000000}"/>
    <cellStyle name="60% - Accent5" xfId="37" builtinId="48" customBuiltin="1"/>
    <cellStyle name="60% - Accent5 2" xfId="49" xr:uid="{00000000-0005-0000-0000-000034000000}"/>
    <cellStyle name="60% - Accent6" xfId="41" builtinId="52" customBuiltin="1"/>
    <cellStyle name="60% - Accent6 2" xfId="50" xr:uid="{00000000-0005-0000-0000-000035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52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1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4" xr:uid="{00000000-0005-0000-0000-000038000000}"/>
    <cellStyle name="Normal" xfId="0" builtinId="0"/>
    <cellStyle name="Normal 2" xfId="42" xr:uid="{00000000-0005-0000-0000-00002F000000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On-Road</a:t>
            </a:r>
            <a:r>
              <a:rPr lang="en-US" baseline="0"/>
              <a:t> Bicyclist and Pedestrian Injuries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'bike-ped Totals'!$B$1</c:f>
              <c:strCache>
                <c:ptCount val="1"/>
                <c:pt idx="0">
                  <c:v>Bicyclist Injuries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'bike-ped Totals'!$A$2:$A$12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'bike-ped Totals'!$B$2:$B$12</c:f>
              <c:numCache>
                <c:formatCode>#,##0</c:formatCode>
                <c:ptCount val="11"/>
                <c:pt idx="0">
                  <c:v>217898</c:v>
                </c:pt>
                <c:pt idx="1">
                  <c:v>211366</c:v>
                </c:pt>
                <c:pt idx="2">
                  <c:v>203889</c:v>
                </c:pt>
                <c:pt idx="3">
                  <c:v>201083</c:v>
                </c:pt>
                <c:pt idx="4">
                  <c:v>213905</c:v>
                </c:pt>
                <c:pt idx="5">
                  <c:v>229406</c:v>
                </c:pt>
                <c:pt idx="6">
                  <c:v>233931</c:v>
                </c:pt>
                <c:pt idx="7">
                  <c:v>221511</c:v>
                </c:pt>
                <c:pt idx="8">
                  <c:v>225338</c:v>
                </c:pt>
                <c:pt idx="9">
                  <c:v>246975</c:v>
                </c:pt>
                <c:pt idx="10">
                  <c:v>199544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8-4222-902D-463BA85162B2}"/>
            </c:ext>
          </c:extLst>
        </c:ser>
        <c:ser>
          <c:idx val="2"/>
          <c:order val="2"/>
          <c:tx>
            <c:strRef>
              <c:f>'bike-ped Totals'!$C$1</c:f>
              <c:strCache>
                <c:ptCount val="1"/>
                <c:pt idx="0">
                  <c:v>Pedestrian Injuries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'bike-ped Totals'!$A$2:$A$12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'bike-ped Totals'!$C$2:$C$12</c:f>
              <c:numCache>
                <c:formatCode>#,##0</c:formatCode>
                <c:ptCount val="11"/>
                <c:pt idx="0">
                  <c:v>128984</c:v>
                </c:pt>
                <c:pt idx="1">
                  <c:v>122076</c:v>
                </c:pt>
                <c:pt idx="2">
                  <c:v>142013</c:v>
                </c:pt>
                <c:pt idx="3">
                  <c:v>139714</c:v>
                </c:pt>
                <c:pt idx="4">
                  <c:v>163893</c:v>
                </c:pt>
                <c:pt idx="5">
                  <c:v>170408</c:v>
                </c:pt>
                <c:pt idx="6">
                  <c:v>165332</c:v>
                </c:pt>
                <c:pt idx="7">
                  <c:v>159890</c:v>
                </c:pt>
                <c:pt idx="8">
                  <c:v>145962</c:v>
                </c:pt>
                <c:pt idx="9">
                  <c:v>131863</c:v>
                </c:pt>
                <c:pt idx="10">
                  <c:v>141783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38-4222-902D-463BA8516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1702384"/>
        <c:axId val="6516986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'bike-ped Totals'!$A$1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'bike-ped Totals'!$A$2:$A$12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2006</c:v>
                      </c:pt>
                      <c:pt idx="1">
                        <c:v>2007</c:v>
                      </c:pt>
                      <c:pt idx="2">
                        <c:v>2008</c:v>
                      </c:pt>
                      <c:pt idx="3">
                        <c:v>2009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'bike-ped Totals'!$A$2:$A$12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2006</c:v>
                      </c:pt>
                      <c:pt idx="1">
                        <c:v>2007</c:v>
                      </c:pt>
                      <c:pt idx="2">
                        <c:v>2008</c:v>
                      </c:pt>
                      <c:pt idx="3">
                        <c:v>2009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738-4222-902D-463BA85162B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'bike-ped Totals'!$L$1</c:f>
              <c:strCache>
                <c:ptCount val="1"/>
                <c:pt idx="0">
                  <c:v>Bike Injuries per 10k Commuters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'bike-ped Totals'!$L$2:$L$12</c:f>
              <c:numCache>
                <c:formatCode>0.0</c:formatCode>
                <c:ptCount val="11"/>
                <c:pt idx="0">
                  <c:v>3497.3412579308838</c:v>
                </c:pt>
                <c:pt idx="1">
                  <c:v>3179.1101571912241</c:v>
                </c:pt>
                <c:pt idx="2">
                  <c:v>2593.6842480199666</c:v>
                </c:pt>
                <c:pt idx="3">
                  <c:v>2626.1226611362372</c:v>
                </c:pt>
                <c:pt idx="4">
                  <c:v>2925.0525786080962</c:v>
                </c:pt>
                <c:pt idx="5">
                  <c:v>2950.2369515872861</c:v>
                </c:pt>
                <c:pt idx="6">
                  <c:v>2704.7704718441682</c:v>
                </c:pt>
                <c:pt idx="7">
                  <c:v>2510.898913849272</c:v>
                </c:pt>
                <c:pt idx="8">
                  <c:v>2491.400974943143</c:v>
                </c:pt>
                <c:pt idx="9">
                  <c:v>2790.0852700217356</c:v>
                </c:pt>
                <c:pt idx="10">
                  <c:v>2309.5931729822137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38-4222-902D-463BA85162B2}"/>
            </c:ext>
          </c:extLst>
        </c:ser>
        <c:ser>
          <c:idx val="4"/>
          <c:order val="4"/>
          <c:tx>
            <c:strRef>
              <c:f>'bike-ped Totals'!$M$1</c:f>
              <c:strCache>
                <c:ptCount val="1"/>
                <c:pt idx="0">
                  <c:v>Pedestrian Injuries per 10k Commuters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'bike-ped Totals'!$M$2:$M$12</c:f>
              <c:numCache>
                <c:formatCode>0.0</c:formatCode>
                <c:ptCount val="11"/>
                <c:pt idx="0">
                  <c:v>326.41500743761793</c:v>
                </c:pt>
                <c:pt idx="1">
                  <c:v>308.72411935633158</c:v>
                </c:pt>
                <c:pt idx="2">
                  <c:v>349.70009805481124</c:v>
                </c:pt>
                <c:pt idx="3">
                  <c:v>352.30966656487612</c:v>
                </c:pt>
                <c:pt idx="4">
                  <c:v>431.63267885999863</c:v>
                </c:pt>
                <c:pt idx="5">
                  <c:v>438.29567571140615</c:v>
                </c:pt>
                <c:pt idx="6">
                  <c:v>416.55223985137025</c:v>
                </c:pt>
                <c:pt idx="7">
                  <c:v>399.67913681904997</c:v>
                </c:pt>
                <c:pt idx="8">
                  <c:v>363.89573517848243</c:v>
                </c:pt>
                <c:pt idx="9">
                  <c:v>320.51286725609941</c:v>
                </c:pt>
                <c:pt idx="10">
                  <c:v>346.95571036932211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38-4222-902D-463BA8516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08208"/>
        <c:axId val="651707376"/>
      </c:lineChart>
      <c:catAx>
        <c:axId val="65170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698640"/>
        <c:crosses val="autoZero"/>
        <c:auto val="1"/>
        <c:lblAlgn val="ctr"/>
        <c:lblOffset val="100"/>
        <c:noMultiLvlLbl val="0"/>
      </c:catAx>
      <c:valAx>
        <c:axId val="65169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Number of On-Road Injuries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702384"/>
        <c:crosses val="autoZero"/>
        <c:crossBetween val="between"/>
      </c:valAx>
      <c:valAx>
        <c:axId val="6517073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 of Injuries per 10,000 commuters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708208"/>
        <c:crosses val="max"/>
        <c:crossBetween val="between"/>
      </c:valAx>
      <c:catAx>
        <c:axId val="65170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651707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Bicyclist</a:t>
            </a:r>
            <a:r>
              <a:rPr lang="en-US" baseline="0"/>
              <a:t> and Pedestrian Injuries and Deaths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'bike-ped Totals'!$B$1</c:f>
              <c:strCache>
                <c:ptCount val="1"/>
                <c:pt idx="0">
                  <c:v>Bicyclist Injuries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'bike-ped Totals'!$A$2:$A$12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'bike-ped Totals'!$B$2:$B$12</c:f>
              <c:numCache>
                <c:formatCode>#,##0</c:formatCode>
                <c:ptCount val="11"/>
                <c:pt idx="0">
                  <c:v>217898</c:v>
                </c:pt>
                <c:pt idx="1">
                  <c:v>211366</c:v>
                </c:pt>
                <c:pt idx="2">
                  <c:v>203889</c:v>
                </c:pt>
                <c:pt idx="3">
                  <c:v>201083</c:v>
                </c:pt>
                <c:pt idx="4">
                  <c:v>213905</c:v>
                </c:pt>
                <c:pt idx="5">
                  <c:v>229406</c:v>
                </c:pt>
                <c:pt idx="6">
                  <c:v>233931</c:v>
                </c:pt>
                <c:pt idx="7">
                  <c:v>221511</c:v>
                </c:pt>
                <c:pt idx="8">
                  <c:v>225338</c:v>
                </c:pt>
                <c:pt idx="9">
                  <c:v>246975</c:v>
                </c:pt>
                <c:pt idx="10">
                  <c:v>199544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E-470A-9550-6CB575E82827}"/>
            </c:ext>
          </c:extLst>
        </c:ser>
        <c:ser>
          <c:idx val="2"/>
          <c:order val="1"/>
          <c:tx>
            <c:strRef>
              <c:f>'bike-ped Totals'!$C$1</c:f>
              <c:strCache>
                <c:ptCount val="1"/>
                <c:pt idx="0">
                  <c:v>Pedestrian Injuries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'bike-ped Totals'!$A$2:$A$12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'bike-ped Totals'!$C$2:$C$12</c:f>
              <c:numCache>
                <c:formatCode>#,##0</c:formatCode>
                <c:ptCount val="11"/>
                <c:pt idx="0">
                  <c:v>128984</c:v>
                </c:pt>
                <c:pt idx="1">
                  <c:v>122076</c:v>
                </c:pt>
                <c:pt idx="2">
                  <c:v>142013</c:v>
                </c:pt>
                <c:pt idx="3">
                  <c:v>139714</c:v>
                </c:pt>
                <c:pt idx="4">
                  <c:v>163893</c:v>
                </c:pt>
                <c:pt idx="5">
                  <c:v>170408</c:v>
                </c:pt>
                <c:pt idx="6">
                  <c:v>165332</c:v>
                </c:pt>
                <c:pt idx="7">
                  <c:v>159890</c:v>
                </c:pt>
                <c:pt idx="8">
                  <c:v>145962</c:v>
                </c:pt>
                <c:pt idx="9">
                  <c:v>131863</c:v>
                </c:pt>
                <c:pt idx="10">
                  <c:v>141783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E-470A-9550-6CB575E82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0007568"/>
        <c:axId val="582815088"/>
      </c:barChart>
      <c:lineChart>
        <c:grouping val="standard"/>
        <c:varyColors val="0"/>
        <c:ser>
          <c:idx val="3"/>
          <c:order val="2"/>
          <c:tx>
            <c:strRef>
              <c:f>'bike-ped Totals'!$D$1</c:f>
              <c:strCache>
                <c:ptCount val="1"/>
                <c:pt idx="0">
                  <c:v>Bicyclist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'bike-ped Totals'!$D$2:$D$12</c:f>
              <c:numCache>
                <c:formatCode>General</c:formatCode>
                <c:ptCount val="11"/>
                <c:pt idx="0">
                  <c:v>769</c:v>
                </c:pt>
                <c:pt idx="1">
                  <c:v>699</c:v>
                </c:pt>
                <c:pt idx="2">
                  <c:v>716</c:v>
                </c:pt>
                <c:pt idx="3">
                  <c:v>628</c:v>
                </c:pt>
                <c:pt idx="4">
                  <c:v>621</c:v>
                </c:pt>
                <c:pt idx="5">
                  <c:v>680</c:v>
                </c:pt>
                <c:pt idx="6">
                  <c:v>730</c:v>
                </c:pt>
                <c:pt idx="7">
                  <c:v>747</c:v>
                </c:pt>
                <c:pt idx="8">
                  <c:v>723</c:v>
                </c:pt>
                <c:pt idx="9">
                  <c:v>828</c:v>
                </c:pt>
                <c:pt idx="10">
                  <c:v>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9E-470A-9550-6CB575E82827}"/>
            </c:ext>
          </c:extLst>
        </c:ser>
        <c:ser>
          <c:idx val="4"/>
          <c:order val="3"/>
          <c:tx>
            <c:strRef>
              <c:f>'bike-ped Totals'!$E$1</c:f>
              <c:strCache>
                <c:ptCount val="1"/>
                <c:pt idx="0">
                  <c:v>Pedestrian Deaths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'bike-ped Totals'!$E$2:$E$12</c:f>
              <c:numCache>
                <c:formatCode>General</c:formatCode>
                <c:ptCount val="11"/>
                <c:pt idx="0">
                  <c:v>4795</c:v>
                </c:pt>
                <c:pt idx="1">
                  <c:v>4699</c:v>
                </c:pt>
                <c:pt idx="2">
                  <c:v>4414</c:v>
                </c:pt>
                <c:pt idx="3">
                  <c:v>4109</c:v>
                </c:pt>
                <c:pt idx="4">
                  <c:v>4302</c:v>
                </c:pt>
                <c:pt idx="5">
                  <c:v>4457</c:v>
                </c:pt>
                <c:pt idx="6">
                  <c:v>4818</c:v>
                </c:pt>
                <c:pt idx="7">
                  <c:v>4779</c:v>
                </c:pt>
                <c:pt idx="8">
                  <c:v>4910</c:v>
                </c:pt>
                <c:pt idx="9">
                  <c:v>5495</c:v>
                </c:pt>
                <c:pt idx="10">
                  <c:v>5987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9E-470A-9550-6CB575E82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533536"/>
        <c:axId val="577575936"/>
      </c:lineChart>
      <c:catAx>
        <c:axId val="65000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815088"/>
        <c:crosses val="autoZero"/>
        <c:auto val="1"/>
        <c:lblAlgn val="ctr"/>
        <c:lblOffset val="100"/>
        <c:noMultiLvlLbl val="0"/>
      </c:catAx>
      <c:valAx>
        <c:axId val="58281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On-Road Injuries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007568"/>
        <c:crosses val="autoZero"/>
        <c:crossBetween val="between"/>
      </c:valAx>
      <c:valAx>
        <c:axId val="5775759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Traffic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533536"/>
        <c:crosses val="max"/>
        <c:crossBetween val="between"/>
      </c:valAx>
      <c:catAx>
        <c:axId val="73753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577575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'CDC v NHTSA'!$D$26</c:f>
              <c:strCache>
                <c:ptCount val="1"/>
                <c:pt idx="0">
                  <c:v>CDC Bicyclist Deaths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'CDC v NHTSA'!$C$27:$C$40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'CDC v NHTSA'!$D$27:$D$40</c:f>
              <c:numCache>
                <c:formatCode>General</c:formatCode>
                <c:ptCount val="14"/>
                <c:pt idx="0">
                  <c:v>688</c:v>
                </c:pt>
                <c:pt idx="1">
                  <c:v>578</c:v>
                </c:pt>
                <c:pt idx="2">
                  <c:v>582</c:v>
                </c:pt>
                <c:pt idx="3">
                  <c:v>529</c:v>
                </c:pt>
                <c:pt idx="4">
                  <c:v>551</c:v>
                </c:pt>
                <c:pt idx="5">
                  <c:v>601</c:v>
                </c:pt>
                <c:pt idx="6">
                  <c:v>610</c:v>
                </c:pt>
                <c:pt idx="7">
                  <c:v>623</c:v>
                </c:pt>
                <c:pt idx="8">
                  <c:v>623</c:v>
                </c:pt>
                <c:pt idx="9">
                  <c:v>675</c:v>
                </c:pt>
                <c:pt idx="10">
                  <c:v>704</c:v>
                </c:pt>
                <c:pt idx="11">
                  <c:v>679</c:v>
                </c:pt>
                <c:pt idx="12">
                  <c:v>682</c:v>
                </c:pt>
                <c:pt idx="13">
                  <c:v>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B-46CD-BC17-5F6421246545}"/>
            </c:ext>
          </c:extLst>
        </c:ser>
        <c:ser>
          <c:idx val="1"/>
          <c:order val="1"/>
          <c:tx>
            <c:strRef>
              <c:f>'CDC v NHTSA'!$E$26</c:f>
              <c:strCache>
                <c:ptCount val="1"/>
                <c:pt idx="0">
                  <c:v>NHTSA Bicyclist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'CDC v NHTSA'!$C$27:$C$40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'CDC v NHTSA'!$E$27:$E$40</c:f>
              <c:numCache>
                <c:formatCode>General</c:formatCode>
                <c:ptCount val="14"/>
                <c:pt idx="0">
                  <c:v>772</c:v>
                </c:pt>
                <c:pt idx="1">
                  <c:v>701</c:v>
                </c:pt>
                <c:pt idx="2">
                  <c:v>718</c:v>
                </c:pt>
                <c:pt idx="3">
                  <c:v>628</c:v>
                </c:pt>
                <c:pt idx="4">
                  <c:v>623</c:v>
                </c:pt>
                <c:pt idx="5">
                  <c:v>682</c:v>
                </c:pt>
                <c:pt idx="6">
                  <c:v>734</c:v>
                </c:pt>
                <c:pt idx="7">
                  <c:v>749</c:v>
                </c:pt>
                <c:pt idx="8">
                  <c:v>729</c:v>
                </c:pt>
                <c:pt idx="9">
                  <c:v>829</c:v>
                </c:pt>
                <c:pt idx="10">
                  <c:v>853</c:v>
                </c:pt>
                <c:pt idx="11">
                  <c:v>806</c:v>
                </c:pt>
                <c:pt idx="12">
                  <c:v>871</c:v>
                </c:pt>
                <c:pt idx="13">
                  <c:v>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B-46CD-BC17-5F6421246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973807"/>
        <c:axId val="547357743"/>
      </c:lineChart>
      <c:catAx>
        <c:axId val="708973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357743"/>
        <c:crosses val="autoZero"/>
        <c:auto val="1"/>
        <c:lblAlgn val="ctr"/>
        <c:lblOffset val="100"/>
        <c:noMultiLvlLbl val="0"/>
      </c:catAx>
      <c:valAx>
        <c:axId val="547357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973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24759405074365"/>
          <c:y val="0.18918333913206514"/>
          <c:w val="0.87753018372703417"/>
          <c:h val="0.59751529741015807"/>
        </c:manualLayout>
      </c:layout>
      <c:lineChart>
        <c:grouping val="standard"/>
        <c:varyColors val="0"/>
        <c:ser>
          <c:idx val="0"/>
          <c:order val="0"/>
          <c:tx>
            <c:strRef>
              <c:f>'CDC v NHTSA'!$F$26</c:f>
              <c:strCache>
                <c:ptCount val="1"/>
                <c:pt idx="0">
                  <c:v>CDC Pedestrian Deaths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'CDC v NHTSA'!$C$27:$C$40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'CDC v NHTSA'!$F$27:$F$40</c:f>
              <c:numCache>
                <c:formatCode>General</c:formatCode>
                <c:ptCount val="14"/>
                <c:pt idx="0">
                  <c:v>5021</c:v>
                </c:pt>
                <c:pt idx="1">
                  <c:v>4820</c:v>
                </c:pt>
                <c:pt idx="2">
                  <c:v>4489</c:v>
                </c:pt>
                <c:pt idx="3">
                  <c:v>4109</c:v>
                </c:pt>
                <c:pt idx="4">
                  <c:v>4383</c:v>
                </c:pt>
                <c:pt idx="5">
                  <c:v>4725</c:v>
                </c:pt>
                <c:pt idx="6">
                  <c:v>5077</c:v>
                </c:pt>
                <c:pt idx="7">
                  <c:v>4989</c:v>
                </c:pt>
                <c:pt idx="8">
                  <c:v>5226</c:v>
                </c:pt>
                <c:pt idx="9">
                  <c:v>5719</c:v>
                </c:pt>
                <c:pt idx="10">
                  <c:v>6348</c:v>
                </c:pt>
                <c:pt idx="11">
                  <c:v>6480</c:v>
                </c:pt>
                <c:pt idx="12">
                  <c:v>6704</c:v>
                </c:pt>
                <c:pt idx="13">
                  <c:v>6681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B8-4876-AC0D-B656CFBAC6F0}"/>
            </c:ext>
          </c:extLst>
        </c:ser>
        <c:ser>
          <c:idx val="1"/>
          <c:order val="1"/>
          <c:tx>
            <c:strRef>
              <c:f>'CDC v NHTSA'!$G$26</c:f>
              <c:strCache>
                <c:ptCount val="1"/>
                <c:pt idx="0">
                  <c:v>NHTSA Pedestrian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'CDC v NHTSA'!$C$27:$C$40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'CDC v NHTSA'!$G$27:$G$40</c:f>
              <c:numCache>
                <c:formatCode>#,##0</c:formatCode>
                <c:ptCount val="14"/>
                <c:pt idx="0">
                  <c:v>4795</c:v>
                </c:pt>
                <c:pt idx="1">
                  <c:v>4699</c:v>
                </c:pt>
                <c:pt idx="2">
                  <c:v>4414</c:v>
                </c:pt>
                <c:pt idx="3">
                  <c:v>4109</c:v>
                </c:pt>
                <c:pt idx="4">
                  <c:v>4302</c:v>
                </c:pt>
                <c:pt idx="5">
                  <c:v>4457</c:v>
                </c:pt>
                <c:pt idx="6">
                  <c:v>4818</c:v>
                </c:pt>
                <c:pt idx="7">
                  <c:v>4779</c:v>
                </c:pt>
                <c:pt idx="8">
                  <c:v>4910</c:v>
                </c:pt>
                <c:pt idx="9">
                  <c:v>5494</c:v>
                </c:pt>
                <c:pt idx="10">
                  <c:v>6080</c:v>
                </c:pt>
                <c:pt idx="11">
                  <c:v>6075</c:v>
                </c:pt>
                <c:pt idx="12">
                  <c:v>6374</c:v>
                </c:pt>
                <c:pt idx="13">
                  <c:v>6205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B8-4876-AC0D-B656CFBAC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193791"/>
        <c:axId val="883620111"/>
      </c:lineChart>
      <c:catAx>
        <c:axId val="720193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620111"/>
        <c:crosses val="autoZero"/>
        <c:auto val="1"/>
        <c:lblAlgn val="ctr"/>
        <c:lblOffset val="100"/>
        <c:noMultiLvlLbl val="0"/>
      </c:catAx>
      <c:valAx>
        <c:axId val="88362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193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325211</xdr:colOff>
      <xdr:row>23</xdr:row>
      <xdr:rowOff>76200</xdr:rowOff>
    </xdr:from>
    <xdr:to>
      <xdr:col>8</xdr:col>
      <xdr:colOff>1361</xdr:colOff>
      <xdr:row>44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578302</xdr:colOff>
      <xdr:row>23</xdr:row>
      <xdr:rowOff>93889</xdr:rowOff>
    </xdr:from>
    <xdr:to>
      <xdr:col>16</xdr:col>
      <xdr:colOff>585106</xdr:colOff>
      <xdr:row>46</xdr:row>
      <xdr:rowOff>95250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53578</xdr:colOff>
      <xdr:row>8</xdr:row>
      <xdr:rowOff>194070</xdr:rowOff>
    </xdr:from>
    <xdr:to>
      <xdr:col>29</xdr:col>
      <xdr:colOff>375047</xdr:colOff>
      <xdr:row>22</xdr:row>
      <xdr:rowOff>91676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DEF6E8-A1F8-42CD-8AE8-454B0EBA24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41672</xdr:colOff>
      <xdr:row>23</xdr:row>
      <xdr:rowOff>63103</xdr:rowOff>
    </xdr:from>
    <xdr:to>
      <xdr:col>29</xdr:col>
      <xdr:colOff>363141</xdr:colOff>
      <xdr:row>35</xdr:row>
      <xdr:rowOff>20240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8D339F-693E-4C80-85C9-E7086E5A5F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workbookViewId="0">
      <selection activeCell="L1" sqref="L1:L1048576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15</v>
      </c>
      <c r="D2">
        <v>2001</v>
      </c>
      <c r="E2">
        <v>2016</v>
      </c>
      <c r="F2" t="s">
        <v>16</v>
      </c>
      <c r="G2">
        <v>2001</v>
      </c>
      <c r="H2" s="1">
        <v>187930</v>
      </c>
      <c r="I2" s="1">
        <v>284968955</v>
      </c>
      <c r="J2">
        <v>3764</v>
      </c>
      <c r="K2">
        <v>0.16047856900738999</v>
      </c>
      <c r="L2">
        <v>65.947612434485293</v>
      </c>
      <c r="M2">
        <v>65.933398310586</v>
      </c>
    </row>
    <row r="3" spans="1:13" x14ac:dyDescent="0.25">
      <c r="A3" t="s">
        <v>13</v>
      </c>
      <c r="B3" t="s">
        <v>14</v>
      </c>
      <c r="C3" t="s">
        <v>15</v>
      </c>
      <c r="D3">
        <v>2001</v>
      </c>
      <c r="E3">
        <v>2016</v>
      </c>
      <c r="F3" t="s">
        <v>16</v>
      </c>
      <c r="G3">
        <v>2002</v>
      </c>
      <c r="H3" s="1">
        <v>178769</v>
      </c>
      <c r="I3" s="1">
        <v>287625193</v>
      </c>
      <c r="J3">
        <v>3696</v>
      </c>
      <c r="K3">
        <v>0.14964792509197999</v>
      </c>
      <c r="L3">
        <v>62.153584632154598</v>
      </c>
      <c r="M3">
        <v>62.345846939916498</v>
      </c>
    </row>
    <row r="4" spans="1:13" x14ac:dyDescent="0.25">
      <c r="A4" t="s">
        <v>13</v>
      </c>
      <c r="B4" t="s">
        <v>14</v>
      </c>
      <c r="C4" t="s">
        <v>15</v>
      </c>
      <c r="D4">
        <v>2001</v>
      </c>
      <c r="E4">
        <v>2016</v>
      </c>
      <c r="F4" t="s">
        <v>16</v>
      </c>
      <c r="G4">
        <v>2003</v>
      </c>
      <c r="H4" s="1">
        <v>185619</v>
      </c>
      <c r="I4" s="1">
        <v>290107933</v>
      </c>
      <c r="J4">
        <v>3575</v>
      </c>
      <c r="K4">
        <v>0.16693281845058999</v>
      </c>
      <c r="L4">
        <v>63.982573361635303</v>
      </c>
      <c r="M4">
        <v>64.314090128901299</v>
      </c>
    </row>
    <row r="5" spans="1:13" x14ac:dyDescent="0.25">
      <c r="A5" t="s">
        <v>13</v>
      </c>
      <c r="B5" t="s">
        <v>14</v>
      </c>
      <c r="C5" t="s">
        <v>15</v>
      </c>
      <c r="D5">
        <v>2001</v>
      </c>
      <c r="E5">
        <v>2016</v>
      </c>
      <c r="F5" t="s">
        <v>16</v>
      </c>
      <c r="G5">
        <v>2004</v>
      </c>
      <c r="H5" s="1">
        <v>231970</v>
      </c>
      <c r="I5" s="1">
        <v>292805298</v>
      </c>
      <c r="J5">
        <v>4467</v>
      </c>
      <c r="K5">
        <v>0.15941247320987001</v>
      </c>
      <c r="L5">
        <v>79.223317253162193</v>
      </c>
      <c r="M5">
        <v>79.927171055799704</v>
      </c>
    </row>
    <row r="6" spans="1:13" x14ac:dyDescent="0.25">
      <c r="A6" t="s">
        <v>13</v>
      </c>
      <c r="B6" t="s">
        <v>14</v>
      </c>
      <c r="C6" t="s">
        <v>15</v>
      </c>
      <c r="D6">
        <v>2001</v>
      </c>
      <c r="E6">
        <v>2016</v>
      </c>
      <c r="F6" t="s">
        <v>16</v>
      </c>
      <c r="G6">
        <v>2005</v>
      </c>
      <c r="H6" s="1">
        <v>233062</v>
      </c>
      <c r="I6" s="1">
        <v>295516599</v>
      </c>
      <c r="J6">
        <v>4457</v>
      </c>
      <c r="K6">
        <v>0.17733765328243001</v>
      </c>
      <c r="L6">
        <v>78.866061386901606</v>
      </c>
      <c r="M6">
        <v>79.926161522582404</v>
      </c>
    </row>
    <row r="7" spans="1:13" x14ac:dyDescent="0.25">
      <c r="A7" t="s">
        <v>13</v>
      </c>
      <c r="B7" t="s">
        <v>14</v>
      </c>
      <c r="C7" t="s">
        <v>15</v>
      </c>
      <c r="D7">
        <v>2001</v>
      </c>
      <c r="E7">
        <v>2016</v>
      </c>
      <c r="F7" t="s">
        <v>16</v>
      </c>
      <c r="G7">
        <v>2006</v>
      </c>
      <c r="H7" s="1">
        <v>217898</v>
      </c>
      <c r="I7" s="1">
        <v>298379912</v>
      </c>
      <c r="J7">
        <v>3813</v>
      </c>
      <c r="K7">
        <v>0.20226377746456001</v>
      </c>
      <c r="L7">
        <v>73.027050283768403</v>
      </c>
      <c r="M7">
        <v>74.074228433782693</v>
      </c>
    </row>
    <row r="8" spans="1:13" x14ac:dyDescent="0.25">
      <c r="A8" t="s">
        <v>13</v>
      </c>
      <c r="B8" t="s">
        <v>14</v>
      </c>
      <c r="C8" t="s">
        <v>15</v>
      </c>
      <c r="D8">
        <v>2001</v>
      </c>
      <c r="E8">
        <v>2016</v>
      </c>
      <c r="F8" t="s">
        <v>16</v>
      </c>
      <c r="G8">
        <v>2007</v>
      </c>
      <c r="H8" s="1">
        <v>211366</v>
      </c>
      <c r="I8" s="1">
        <v>301231207</v>
      </c>
      <c r="J8">
        <v>3609</v>
      </c>
      <c r="K8">
        <v>0.19840991578969</v>
      </c>
      <c r="L8">
        <v>70.167298221253603</v>
      </c>
      <c r="M8">
        <v>71.106062138300203</v>
      </c>
    </row>
    <row r="9" spans="1:13" x14ac:dyDescent="0.25">
      <c r="A9" t="s">
        <v>13</v>
      </c>
      <c r="B9" t="s">
        <v>14</v>
      </c>
      <c r="C9" t="s">
        <v>15</v>
      </c>
      <c r="D9">
        <v>2001</v>
      </c>
      <c r="E9">
        <v>2016</v>
      </c>
      <c r="F9" t="s">
        <v>16</v>
      </c>
      <c r="G9">
        <v>2008</v>
      </c>
      <c r="H9" s="1">
        <v>203889</v>
      </c>
      <c r="I9" s="1">
        <v>304093966</v>
      </c>
      <c r="J9">
        <v>3506</v>
      </c>
      <c r="K9">
        <v>0.19557709546096</v>
      </c>
      <c r="L9">
        <v>67.047902330433601</v>
      </c>
      <c r="M9">
        <v>68.172209247138497</v>
      </c>
    </row>
    <row r="10" spans="1:13" x14ac:dyDescent="0.25">
      <c r="A10" t="s">
        <v>13</v>
      </c>
      <c r="B10" t="s">
        <v>14</v>
      </c>
      <c r="C10" t="s">
        <v>15</v>
      </c>
      <c r="D10">
        <v>2001</v>
      </c>
      <c r="E10">
        <v>2016</v>
      </c>
      <c r="F10" t="s">
        <v>16</v>
      </c>
      <c r="G10">
        <v>2009</v>
      </c>
      <c r="H10" s="1">
        <v>201083</v>
      </c>
      <c r="I10" s="1">
        <v>306771529</v>
      </c>
      <c r="J10">
        <v>3487</v>
      </c>
      <c r="K10">
        <v>0.21720411096413</v>
      </c>
      <c r="L10">
        <v>65.548086963487407</v>
      </c>
      <c r="M10">
        <v>66.507432986649903</v>
      </c>
    </row>
    <row r="11" spans="1:13" x14ac:dyDescent="0.25">
      <c r="A11" t="s">
        <v>13</v>
      </c>
      <c r="B11" t="s">
        <v>14</v>
      </c>
      <c r="C11" t="s">
        <v>15</v>
      </c>
      <c r="D11">
        <v>2001</v>
      </c>
      <c r="E11">
        <v>2016</v>
      </c>
      <c r="F11" t="s">
        <v>16</v>
      </c>
      <c r="G11">
        <v>2010</v>
      </c>
      <c r="H11" s="1">
        <v>213905</v>
      </c>
      <c r="I11" s="1">
        <v>308745538</v>
      </c>
      <c r="J11">
        <v>3644</v>
      </c>
      <c r="K11">
        <v>0.19132008674883999</v>
      </c>
      <c r="L11">
        <v>69.282096576784198</v>
      </c>
      <c r="M11">
        <v>70.496797852574602</v>
      </c>
    </row>
    <row r="12" spans="1:13" x14ac:dyDescent="0.25">
      <c r="A12" t="s">
        <v>13</v>
      </c>
      <c r="B12" t="s">
        <v>14</v>
      </c>
      <c r="C12" t="s">
        <v>15</v>
      </c>
      <c r="D12">
        <v>2001</v>
      </c>
      <c r="E12">
        <v>2016</v>
      </c>
      <c r="F12" t="s">
        <v>16</v>
      </c>
      <c r="G12">
        <v>2011</v>
      </c>
      <c r="H12" s="1">
        <v>229406</v>
      </c>
      <c r="I12" s="1">
        <v>311663358</v>
      </c>
      <c r="J12">
        <v>3738</v>
      </c>
      <c r="K12">
        <v>0.21328024085771999</v>
      </c>
      <c r="L12">
        <v>73.607103284532698</v>
      </c>
      <c r="M12">
        <v>74.894278014345701</v>
      </c>
    </row>
    <row r="13" spans="1:13" x14ac:dyDescent="0.25">
      <c r="A13" t="s">
        <v>13</v>
      </c>
      <c r="B13" t="s">
        <v>14</v>
      </c>
      <c r="C13" t="s">
        <v>15</v>
      </c>
      <c r="D13">
        <v>2001</v>
      </c>
      <c r="E13">
        <v>2016</v>
      </c>
      <c r="F13" t="s">
        <v>16</v>
      </c>
      <c r="G13">
        <v>2012</v>
      </c>
      <c r="H13" s="1">
        <v>233931</v>
      </c>
      <c r="I13" s="1">
        <v>313998379</v>
      </c>
      <c r="J13">
        <v>3893</v>
      </c>
      <c r="K13">
        <v>0.22004235893617</v>
      </c>
      <c r="L13">
        <v>74.500609680447397</v>
      </c>
      <c r="M13">
        <v>75.459711540832998</v>
      </c>
    </row>
    <row r="14" spans="1:13" x14ac:dyDescent="0.25">
      <c r="A14" t="s">
        <v>13</v>
      </c>
      <c r="B14" t="s">
        <v>14</v>
      </c>
      <c r="C14" t="s">
        <v>15</v>
      </c>
      <c r="D14">
        <v>2001</v>
      </c>
      <c r="E14">
        <v>2016</v>
      </c>
      <c r="F14" t="s">
        <v>16</v>
      </c>
      <c r="G14">
        <v>2013</v>
      </c>
      <c r="H14" s="1">
        <v>221511</v>
      </c>
      <c r="I14" s="1">
        <v>316204908</v>
      </c>
      <c r="J14">
        <v>3722</v>
      </c>
      <c r="K14">
        <v>0.22537219075458001</v>
      </c>
      <c r="L14">
        <v>70.053033293292202</v>
      </c>
      <c r="M14">
        <v>70.934153508368993</v>
      </c>
    </row>
    <row r="15" spans="1:13" x14ac:dyDescent="0.25">
      <c r="A15" t="s">
        <v>13</v>
      </c>
      <c r="B15" t="s">
        <v>14</v>
      </c>
      <c r="C15" t="s">
        <v>15</v>
      </c>
      <c r="D15">
        <v>2001</v>
      </c>
      <c r="E15">
        <v>2016</v>
      </c>
      <c r="F15" t="s">
        <v>16</v>
      </c>
      <c r="G15">
        <v>2014</v>
      </c>
      <c r="H15" s="1">
        <v>225338</v>
      </c>
      <c r="I15" s="1">
        <v>318563456</v>
      </c>
      <c r="J15">
        <v>3663</v>
      </c>
      <c r="K15">
        <v>0.24152203365656</v>
      </c>
      <c r="L15">
        <v>70.735738409187405</v>
      </c>
      <c r="M15">
        <v>71.218159528041994</v>
      </c>
    </row>
    <row r="16" spans="1:13" x14ac:dyDescent="0.25">
      <c r="A16" t="s">
        <v>13</v>
      </c>
      <c r="B16" t="s">
        <v>14</v>
      </c>
      <c r="C16" t="s">
        <v>15</v>
      </c>
      <c r="D16">
        <v>2001</v>
      </c>
      <c r="E16">
        <v>2016</v>
      </c>
      <c r="F16" t="s">
        <v>16</v>
      </c>
      <c r="G16">
        <v>2015</v>
      </c>
      <c r="H16" s="1">
        <v>246975</v>
      </c>
      <c r="I16" s="1">
        <v>320896618</v>
      </c>
      <c r="J16">
        <v>3440</v>
      </c>
      <c r="K16">
        <v>0.28320975098231999</v>
      </c>
      <c r="L16">
        <v>76.963947664127801</v>
      </c>
      <c r="M16">
        <v>76.906391510725101</v>
      </c>
    </row>
    <row r="17" spans="1:13" x14ac:dyDescent="0.25">
      <c r="A17" t="s">
        <v>13</v>
      </c>
      <c r="B17" t="s">
        <v>14</v>
      </c>
      <c r="C17" t="s">
        <v>15</v>
      </c>
      <c r="D17">
        <v>2001</v>
      </c>
      <c r="E17">
        <v>2016</v>
      </c>
      <c r="F17" t="s">
        <v>16</v>
      </c>
      <c r="G17">
        <v>2016</v>
      </c>
      <c r="H17" s="1">
        <v>199544</v>
      </c>
      <c r="I17" s="1">
        <v>323127513</v>
      </c>
      <c r="J17">
        <v>3072</v>
      </c>
      <c r="K17">
        <v>0.23363262860257</v>
      </c>
      <c r="L17">
        <v>61.753900628600398</v>
      </c>
      <c r="M17">
        <v>61.7462827112982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E13" sqref="E13"/>
    </sheetView>
  </sheetViews>
  <sheetFormatPr defaultRowHeight="15" x14ac:dyDescent="0.25"/>
  <sheetData>
    <row r="1" spans="1:3" x14ac:dyDescent="0.25">
      <c r="A1" t="s">
        <v>6</v>
      </c>
      <c r="B1" t="s">
        <v>17</v>
      </c>
      <c r="C1" t="s">
        <v>18</v>
      </c>
    </row>
    <row r="2" spans="1:3" x14ac:dyDescent="0.25">
      <c r="A2">
        <v>2001</v>
      </c>
      <c r="B2" s="2">
        <v>65.947612434485293</v>
      </c>
      <c r="C2" s="2">
        <v>43.235546494725703</v>
      </c>
    </row>
    <row r="3" spans="1:3" x14ac:dyDescent="0.25">
      <c r="A3">
        <v>2002</v>
      </c>
      <c r="B3" s="2">
        <v>62.153584632154598</v>
      </c>
      <c r="C3" s="2">
        <v>42.5404845120472</v>
      </c>
    </row>
    <row r="4" spans="1:3" x14ac:dyDescent="0.25">
      <c r="A4">
        <v>2003</v>
      </c>
      <c r="B4" s="2">
        <v>63.982573361635303</v>
      </c>
      <c r="C4" s="2">
        <v>41.8940706434174</v>
      </c>
    </row>
    <row r="5" spans="1:3" x14ac:dyDescent="0.25">
      <c r="A5">
        <v>2004</v>
      </c>
      <c r="B5" s="2">
        <v>79.223317253162193</v>
      </c>
      <c r="C5" s="2">
        <v>44.010936746565598</v>
      </c>
    </row>
    <row r="6" spans="1:3" x14ac:dyDescent="0.25">
      <c r="A6">
        <v>2005</v>
      </c>
      <c r="B6" s="2">
        <v>78.866061386901606</v>
      </c>
      <c r="C6" s="2">
        <v>42.099041703389702</v>
      </c>
    </row>
    <row r="7" spans="1:3" x14ac:dyDescent="0.25">
      <c r="A7">
        <v>2006</v>
      </c>
      <c r="B7" s="2">
        <v>73.027050283768403</v>
      </c>
      <c r="C7" s="2">
        <v>43.227952435005399</v>
      </c>
    </row>
    <row r="8" spans="1:3" x14ac:dyDescent="0.25">
      <c r="A8">
        <v>2007</v>
      </c>
      <c r="B8" s="2">
        <v>70.167298221253603</v>
      </c>
      <c r="C8" s="2">
        <v>40.525667992275103</v>
      </c>
    </row>
    <row r="9" spans="1:3" x14ac:dyDescent="0.25">
      <c r="A9">
        <v>2008</v>
      </c>
      <c r="B9" s="2">
        <v>67.047902330433601</v>
      </c>
      <c r="C9" s="2">
        <v>46.7004661540538</v>
      </c>
    </row>
    <row r="10" spans="1:3" x14ac:dyDescent="0.25">
      <c r="A10">
        <v>2009</v>
      </c>
      <c r="B10" s="2">
        <v>65.548086963487407</v>
      </c>
      <c r="C10" s="2">
        <v>45.543224903524802</v>
      </c>
    </row>
    <row r="11" spans="1:3" x14ac:dyDescent="0.25">
      <c r="A11">
        <v>2010</v>
      </c>
      <c r="B11" s="2">
        <v>69.282096576784198</v>
      </c>
      <c r="C11" s="2">
        <v>53.083669004992302</v>
      </c>
    </row>
    <row r="12" spans="1:3" x14ac:dyDescent="0.25">
      <c r="A12">
        <v>2011</v>
      </c>
      <c r="B12" s="2">
        <v>73.607103284532698</v>
      </c>
      <c r="C12" s="2">
        <v>54.677036541295898</v>
      </c>
    </row>
    <row r="13" spans="1:3" x14ac:dyDescent="0.25">
      <c r="A13">
        <v>2012</v>
      </c>
      <c r="B13" s="2">
        <v>74.500609680447397</v>
      </c>
      <c r="C13" s="2">
        <v>52.653646181423397</v>
      </c>
    </row>
    <row r="14" spans="1:3" x14ac:dyDescent="0.25">
      <c r="A14">
        <v>2013</v>
      </c>
      <c r="B14" s="2">
        <v>70.053033293292202</v>
      </c>
      <c r="C14" s="2">
        <v>50.565343212946303</v>
      </c>
    </row>
    <row r="15" spans="1:3" x14ac:dyDescent="0.25">
      <c r="A15">
        <v>2014</v>
      </c>
      <c r="B15" s="2">
        <v>70.735738409187405</v>
      </c>
      <c r="C15" s="2">
        <v>45.8187293374463</v>
      </c>
    </row>
    <row r="16" spans="1:3" x14ac:dyDescent="0.25">
      <c r="A16">
        <v>2015</v>
      </c>
      <c r="B16" s="2">
        <v>76.963947664127801</v>
      </c>
      <c r="C16" s="2">
        <v>41.092177690406203</v>
      </c>
    </row>
    <row r="17" spans="1:3" x14ac:dyDescent="0.25">
      <c r="A17">
        <v>2016</v>
      </c>
      <c r="B17" s="2">
        <v>61.753900628600398</v>
      </c>
      <c r="C17" s="2">
        <v>43.8783260929861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"/>
  <sheetViews>
    <sheetView zoomScale="70" zoomScaleNormal="70" workbookViewId="0">
      <selection activeCell="E15" sqref="A1:E15"/>
    </sheetView>
  </sheetViews>
  <sheetFormatPr defaultRowHeight="15" x14ac:dyDescent="0.25"/>
  <cols>
    <col min="2" max="7" width="12.85546875" customWidth="1"/>
    <col min="8" max="8" width="12.7109375" customWidth="1"/>
    <col min="9" max="12" width="14.7109375" customWidth="1"/>
  </cols>
  <sheetData>
    <row r="1" spans="1:16" ht="90" x14ac:dyDescent="0.25">
      <c r="A1" s="13" t="s">
        <v>6</v>
      </c>
      <c r="B1" s="10" t="s">
        <v>21</v>
      </c>
      <c r="C1" s="10" t="s">
        <v>22</v>
      </c>
      <c r="D1" s="3" t="s">
        <v>29</v>
      </c>
      <c r="E1" s="3" t="s">
        <v>30</v>
      </c>
      <c r="F1" s="10" t="s">
        <v>31</v>
      </c>
      <c r="G1" s="10" t="s">
        <v>32</v>
      </c>
      <c r="H1" s="3" t="s">
        <v>27</v>
      </c>
      <c r="I1" s="3" t="s">
        <v>28</v>
      </c>
      <c r="J1" s="4" t="s">
        <v>19</v>
      </c>
      <c r="K1" s="4" t="s">
        <v>20</v>
      </c>
      <c r="L1" s="4" t="s">
        <v>23</v>
      </c>
      <c r="M1" s="4" t="s">
        <v>24</v>
      </c>
      <c r="N1" s="4" t="s">
        <v>25</v>
      </c>
      <c r="O1" s="4" t="s">
        <v>26</v>
      </c>
      <c r="P1" s="11"/>
    </row>
    <row r="2" spans="1:16" x14ac:dyDescent="0.25">
      <c r="A2" s="14">
        <v>2006</v>
      </c>
      <c r="B2" s="15">
        <v>217898</v>
      </c>
      <c r="C2" s="15">
        <v>128984</v>
      </c>
      <c r="D2" s="5">
        <v>769</v>
      </c>
      <c r="E2" s="5">
        <v>4795</v>
      </c>
      <c r="F2" s="17">
        <f>D2/B2</f>
        <v>3.5291742007728388E-3</v>
      </c>
      <c r="G2" s="17">
        <f>E2/C2</f>
        <v>3.7175153507411775E-2</v>
      </c>
      <c r="H2" s="12">
        <v>283.35240572171654</v>
      </c>
      <c r="I2" s="12">
        <v>26.899687174139729</v>
      </c>
      <c r="J2" s="6">
        <v>3951534</v>
      </c>
      <c r="K2" s="6">
        <v>623039</v>
      </c>
      <c r="L2" s="2">
        <v>3497.3412579308838</v>
      </c>
      <c r="M2" s="2">
        <v>326.41500743761793</v>
      </c>
      <c r="N2" s="2">
        <v>12.342726538788101</v>
      </c>
      <c r="O2" s="2">
        <v>12.134528008616401</v>
      </c>
    </row>
    <row r="3" spans="1:16" x14ac:dyDescent="0.25">
      <c r="A3" s="14">
        <v>2007</v>
      </c>
      <c r="B3" s="15">
        <v>211366</v>
      </c>
      <c r="C3" s="15">
        <v>122076</v>
      </c>
      <c r="D3" s="7">
        <v>699</v>
      </c>
      <c r="E3" s="7">
        <v>4699</v>
      </c>
      <c r="F3" s="17">
        <f t="shared" ref="F3:F15" si="0">D3/B3</f>
        <v>3.30705979201953E-3</v>
      </c>
      <c r="G3" s="17">
        <f t="shared" ref="G3:G15" si="1">E3/C3</f>
        <v>3.8492414561420753E-2</v>
      </c>
      <c r="H3" s="12">
        <v>302.38340486409157</v>
      </c>
      <c r="I3" s="12">
        <v>25.979144498829537</v>
      </c>
      <c r="J3" s="8">
        <v>3954210</v>
      </c>
      <c r="K3" s="8">
        <v>664859</v>
      </c>
      <c r="L3" s="2">
        <v>3179.1101571912241</v>
      </c>
      <c r="M3" s="2">
        <v>308.72411935633158</v>
      </c>
      <c r="N3" s="2">
        <v>10.513507375247986</v>
      </c>
      <c r="O3" s="2">
        <v>11.883536787373457</v>
      </c>
    </row>
    <row r="4" spans="1:16" x14ac:dyDescent="0.25">
      <c r="A4" s="14">
        <v>2008</v>
      </c>
      <c r="B4" s="15">
        <v>203889</v>
      </c>
      <c r="C4" s="15">
        <v>142013</v>
      </c>
      <c r="D4" s="7">
        <v>716</v>
      </c>
      <c r="E4" s="7">
        <v>4414</v>
      </c>
      <c r="F4" s="17">
        <f t="shared" si="0"/>
        <v>3.511714707512421E-3</v>
      </c>
      <c r="G4" s="17">
        <f t="shared" si="1"/>
        <v>3.1081661538028209E-2</v>
      </c>
      <c r="H4" s="12">
        <v>284.76117318435752</v>
      </c>
      <c r="I4" s="12">
        <v>32.173312188491167</v>
      </c>
      <c r="J4" s="8">
        <v>4060994</v>
      </c>
      <c r="K4" s="8">
        <v>786098</v>
      </c>
      <c r="L4" s="2">
        <v>2593.6842480199666</v>
      </c>
      <c r="M4" s="2">
        <v>349.70009805481124</v>
      </c>
      <c r="N4" s="2">
        <v>9.1082791204150109</v>
      </c>
      <c r="O4" s="2">
        <v>10.86926008755492</v>
      </c>
    </row>
    <row r="5" spans="1:16" x14ac:dyDescent="0.25">
      <c r="A5" s="14">
        <v>2009</v>
      </c>
      <c r="B5" s="15">
        <v>201083</v>
      </c>
      <c r="C5" s="15">
        <v>139714</v>
      </c>
      <c r="D5" s="7">
        <v>628</v>
      </c>
      <c r="E5" s="7">
        <v>4109</v>
      </c>
      <c r="F5" s="17">
        <f t="shared" si="0"/>
        <v>3.1230884759029854E-3</v>
      </c>
      <c r="G5" s="17">
        <f t="shared" si="1"/>
        <v>2.9410080593211846E-2</v>
      </c>
      <c r="H5" s="12">
        <v>320.19585987261149</v>
      </c>
      <c r="I5" s="12">
        <v>34.001946945728889</v>
      </c>
      <c r="J5" s="8">
        <v>3965659</v>
      </c>
      <c r="K5" s="8">
        <v>765703</v>
      </c>
      <c r="L5" s="2">
        <v>2626.1226611362372</v>
      </c>
      <c r="M5" s="2">
        <v>352.30966656487612</v>
      </c>
      <c r="N5" s="2">
        <v>8.2016134193022623</v>
      </c>
      <c r="O5" s="2">
        <v>10.3614556874406</v>
      </c>
    </row>
    <row r="6" spans="1:16" x14ac:dyDescent="0.25">
      <c r="A6" s="14">
        <v>2010</v>
      </c>
      <c r="B6" s="15">
        <v>213905</v>
      </c>
      <c r="C6" s="15">
        <v>163893</v>
      </c>
      <c r="D6" s="7">
        <v>621</v>
      </c>
      <c r="E6" s="7">
        <v>4302</v>
      </c>
      <c r="F6" s="17">
        <f t="shared" si="0"/>
        <v>2.9031579439470793E-3</v>
      </c>
      <c r="G6" s="17">
        <f t="shared" si="1"/>
        <v>2.6248833080119348E-2</v>
      </c>
      <c r="H6" s="12">
        <v>344.45249597423509</v>
      </c>
      <c r="I6" s="12">
        <v>38.096931659693169</v>
      </c>
      <c r="J6" s="8">
        <v>3797048</v>
      </c>
      <c r="K6" s="8">
        <v>731286</v>
      </c>
      <c r="L6" s="2">
        <v>2925.0525786080962</v>
      </c>
      <c r="M6" s="2">
        <v>431.63267885999863</v>
      </c>
      <c r="N6" s="2">
        <v>8.4918896300489823</v>
      </c>
      <c r="O6" s="2">
        <v>11.329854139320863</v>
      </c>
    </row>
    <row r="7" spans="1:16" x14ac:dyDescent="0.25">
      <c r="A7" s="14">
        <v>2011</v>
      </c>
      <c r="B7" s="15">
        <v>229406</v>
      </c>
      <c r="C7" s="15">
        <v>170408</v>
      </c>
      <c r="D7" s="7">
        <v>680</v>
      </c>
      <c r="E7" s="7">
        <v>4457</v>
      </c>
      <c r="F7" s="17">
        <f t="shared" si="0"/>
        <v>2.9641770485514763E-3</v>
      </c>
      <c r="G7" s="17">
        <f t="shared" si="1"/>
        <v>2.6154875357964416E-2</v>
      </c>
      <c r="H7" s="12">
        <v>337.36176470588236</v>
      </c>
      <c r="I7" s="12">
        <v>38.233789544536684</v>
      </c>
      <c r="J7" s="8">
        <v>3887969</v>
      </c>
      <c r="K7" s="8">
        <v>777585</v>
      </c>
      <c r="L7" s="2">
        <v>2950.2369515872861</v>
      </c>
      <c r="M7" s="2">
        <v>438.29567571140615</v>
      </c>
      <c r="N7" s="2">
        <v>8.7450246596835068</v>
      </c>
      <c r="O7" s="2">
        <v>11.463568768166619</v>
      </c>
    </row>
    <row r="8" spans="1:16" x14ac:dyDescent="0.25">
      <c r="A8" s="14">
        <v>2012</v>
      </c>
      <c r="B8" s="15">
        <v>233931</v>
      </c>
      <c r="C8" s="15">
        <v>165332</v>
      </c>
      <c r="D8" s="7">
        <v>730</v>
      </c>
      <c r="E8" s="7">
        <v>4818</v>
      </c>
      <c r="F8" s="17">
        <f t="shared" si="0"/>
        <v>3.1205782901795828E-3</v>
      </c>
      <c r="G8" s="17">
        <f t="shared" si="1"/>
        <v>2.9141364043258414E-2</v>
      </c>
      <c r="H8" s="12">
        <v>320.45342465753424</v>
      </c>
      <c r="I8" s="12">
        <v>34.315483603154838</v>
      </c>
      <c r="J8" s="8">
        <v>3969058</v>
      </c>
      <c r="K8" s="8">
        <v>864883</v>
      </c>
      <c r="L8" s="2">
        <v>2704.7704718441682</v>
      </c>
      <c r="M8" s="2">
        <v>416.55223985137025</v>
      </c>
      <c r="N8" s="2">
        <v>8.4404480143556988</v>
      </c>
      <c r="O8" s="2">
        <v>12.138900464543475</v>
      </c>
    </row>
    <row r="9" spans="1:16" x14ac:dyDescent="0.25">
      <c r="A9" s="14">
        <v>2013</v>
      </c>
      <c r="B9" s="15">
        <v>221511</v>
      </c>
      <c r="C9" s="15">
        <v>159890</v>
      </c>
      <c r="D9" s="7">
        <v>747</v>
      </c>
      <c r="E9" s="7">
        <v>4779</v>
      </c>
      <c r="F9" s="17">
        <f t="shared" si="0"/>
        <v>3.3722930238227447E-3</v>
      </c>
      <c r="G9" s="17">
        <f t="shared" si="1"/>
        <v>2.9889298892988931E-2</v>
      </c>
      <c r="H9" s="12">
        <v>296.53413654618475</v>
      </c>
      <c r="I9" s="12">
        <v>33.456790123456791</v>
      </c>
      <c r="J9" s="8">
        <v>4000459</v>
      </c>
      <c r="K9" s="8">
        <v>882198</v>
      </c>
      <c r="L9" s="2">
        <v>2510.898913849272</v>
      </c>
      <c r="M9" s="2">
        <v>399.67913681904997</v>
      </c>
      <c r="N9" s="2">
        <v>8.467486890698007</v>
      </c>
      <c r="O9" s="2">
        <v>11.946129181676403</v>
      </c>
    </row>
    <row r="10" spans="1:16" x14ac:dyDescent="0.25">
      <c r="A10" s="14">
        <v>2014</v>
      </c>
      <c r="B10" s="15">
        <v>225338</v>
      </c>
      <c r="C10" s="15">
        <v>145962</v>
      </c>
      <c r="D10" s="9">
        <v>723</v>
      </c>
      <c r="E10" s="9">
        <v>4910</v>
      </c>
      <c r="F10" s="17">
        <f t="shared" si="0"/>
        <v>3.2085134331537512E-3</v>
      </c>
      <c r="G10" s="17">
        <f t="shared" si="1"/>
        <v>3.3638892314438007E-2</v>
      </c>
      <c r="H10" s="12">
        <v>311.67081604426005</v>
      </c>
      <c r="I10" s="12">
        <v>29.727494908350305</v>
      </c>
      <c r="J10" s="9">
        <v>4011094</v>
      </c>
      <c r="K10" s="9">
        <v>904463</v>
      </c>
      <c r="L10" s="2">
        <v>2491.400974943143</v>
      </c>
      <c r="M10" s="2">
        <v>363.89573517848243</v>
      </c>
      <c r="N10" s="2">
        <v>7.9936934954774275</v>
      </c>
      <c r="O10" s="2">
        <v>12.241049449352223</v>
      </c>
    </row>
    <row r="11" spans="1:16" x14ac:dyDescent="0.25">
      <c r="A11" s="14">
        <v>2015</v>
      </c>
      <c r="B11" s="15">
        <v>246975</v>
      </c>
      <c r="C11" s="15">
        <v>131863</v>
      </c>
      <c r="D11" s="9">
        <v>828</v>
      </c>
      <c r="E11" s="9">
        <v>5495</v>
      </c>
      <c r="F11" s="17">
        <f t="shared" si="0"/>
        <v>3.3525660491952628E-3</v>
      </c>
      <c r="G11" s="17">
        <f t="shared" si="1"/>
        <v>4.1672038403494538E-2</v>
      </c>
      <c r="H11" s="12">
        <v>298.27898550724638</v>
      </c>
      <c r="I11" s="12">
        <v>23.996906278434942</v>
      </c>
      <c r="J11" s="9">
        <v>4114125</v>
      </c>
      <c r="K11" s="9">
        <v>885188</v>
      </c>
      <c r="L11" s="2">
        <v>2790.0852700217356</v>
      </c>
      <c r="M11" s="2">
        <v>320.51286725609941</v>
      </c>
      <c r="N11" s="2">
        <v>9.3539451506346687</v>
      </c>
      <c r="O11" s="2">
        <v>13.356424513110321</v>
      </c>
    </row>
    <row r="12" spans="1:16" x14ac:dyDescent="0.25">
      <c r="A12" s="14">
        <v>2016</v>
      </c>
      <c r="B12" s="15">
        <v>199544</v>
      </c>
      <c r="C12" s="15">
        <v>141783</v>
      </c>
      <c r="D12" s="9">
        <v>835</v>
      </c>
      <c r="E12" s="9">
        <v>5987</v>
      </c>
      <c r="F12" s="17">
        <f t="shared" si="0"/>
        <v>4.1845407529166496E-3</v>
      </c>
      <c r="G12" s="17">
        <f t="shared" si="1"/>
        <v>4.2226501061481278E-2</v>
      </c>
      <c r="H12" s="12">
        <v>238.9748502994012</v>
      </c>
      <c r="I12" s="12">
        <v>23.681810589610823</v>
      </c>
      <c r="J12" s="9">
        <v>4086487</v>
      </c>
      <c r="K12" s="9">
        <v>863979</v>
      </c>
      <c r="L12" s="2">
        <v>2309.5931729822137</v>
      </c>
      <c r="M12" s="2">
        <v>346.95571036932211</v>
      </c>
      <c r="N12" s="2">
        <v>9.6645867550021478</v>
      </c>
      <c r="O12" s="2">
        <v>14.650725672197172</v>
      </c>
    </row>
    <row r="13" spans="1:16" x14ac:dyDescent="0.25">
      <c r="A13" s="14">
        <v>2017</v>
      </c>
      <c r="B13" s="16">
        <v>160775</v>
      </c>
      <c r="C13" s="16">
        <v>142386</v>
      </c>
      <c r="D13" s="9">
        <v>679</v>
      </c>
      <c r="E13" s="9">
        <v>7450</v>
      </c>
      <c r="F13" s="17">
        <f t="shared" si="0"/>
        <v>4.2232934224848391E-3</v>
      </c>
      <c r="G13" s="17">
        <f t="shared" si="1"/>
        <v>5.2322559802227747E-2</v>
      </c>
      <c r="H13" s="12"/>
      <c r="I13" s="12"/>
      <c r="J13" s="9"/>
      <c r="K13" s="9"/>
      <c r="L13" s="2"/>
      <c r="M13" s="2"/>
      <c r="N13" s="2"/>
      <c r="O13" s="2"/>
    </row>
    <row r="14" spans="1:16" x14ac:dyDescent="0.25">
      <c r="A14" s="14">
        <v>2018</v>
      </c>
      <c r="B14" s="16">
        <v>157759</v>
      </c>
      <c r="C14" s="16">
        <v>136317</v>
      </c>
      <c r="D14" s="9">
        <v>682</v>
      </c>
      <c r="E14" s="9">
        <v>7680</v>
      </c>
      <c r="F14" s="17">
        <f t="shared" si="0"/>
        <v>4.323049715071723E-3</v>
      </c>
      <c r="G14" s="17">
        <f t="shared" si="1"/>
        <v>5.6339268029666142E-2</v>
      </c>
      <c r="H14" s="12"/>
      <c r="I14" s="12"/>
      <c r="J14" s="9"/>
      <c r="K14" s="9"/>
      <c r="L14" s="2"/>
      <c r="M14" s="2"/>
      <c r="N14" s="2"/>
      <c r="O14" s="2"/>
    </row>
    <row r="15" spans="1:16" x14ac:dyDescent="0.25">
      <c r="A15" s="14">
        <v>2019</v>
      </c>
      <c r="B15" s="16">
        <v>143645</v>
      </c>
      <c r="C15" s="16">
        <v>136314</v>
      </c>
      <c r="D15" s="9">
        <v>712</v>
      </c>
      <c r="E15" s="9">
        <v>7668</v>
      </c>
      <c r="F15" s="17">
        <f t="shared" si="0"/>
        <v>4.9566639980507497E-3</v>
      </c>
      <c r="G15" s="17">
        <f t="shared" si="1"/>
        <v>5.6252475901228047E-2</v>
      </c>
      <c r="H15" s="12"/>
      <c r="I15" s="12"/>
      <c r="J15" s="9"/>
      <c r="K15" s="9"/>
      <c r="L15" s="2"/>
      <c r="M15" s="2"/>
      <c r="N15" s="2"/>
      <c r="O15" s="2"/>
    </row>
    <row r="19" spans="1:1" x14ac:dyDescent="0.25">
      <c r="A19">
        <f>CORREL(C1:C12,E1:E12)</f>
        <v>-0.2713790697732345</v>
      </c>
    </row>
    <row r="20" spans="1:1" x14ac:dyDescent="0.25">
      <c r="A20">
        <f>CORREL(B1:B12,D1:D12)</f>
        <v>0.28787011930172651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E4848-B52C-4E65-BB54-EA0925E6318F}">
  <dimension ref="A1:T41"/>
  <sheetViews>
    <sheetView zoomScale="80" zoomScaleNormal="80" workbookViewId="0">
      <selection activeCell="C2" sqref="A2:C17"/>
    </sheetView>
  </sheetViews>
  <sheetFormatPr defaultRowHeight="15" x14ac:dyDescent="0.25"/>
  <cols>
    <col min="6" max="7" width="12.42578125" style="23" bestFit="1" customWidth="1"/>
    <col min="13" max="13" width="12.42578125" bestFit="1" customWidth="1"/>
    <col min="14" max="14" width="11.42578125" bestFit="1" customWidth="1"/>
  </cols>
  <sheetData>
    <row r="1" spans="1:14" x14ac:dyDescent="0.25">
      <c r="B1" s="41" t="s">
        <v>33</v>
      </c>
      <c r="C1" s="41"/>
      <c r="D1" s="41"/>
      <c r="E1" s="41"/>
      <c r="F1" s="41" t="s">
        <v>37</v>
      </c>
      <c r="G1" s="41"/>
      <c r="I1" s="41" t="s">
        <v>34</v>
      </c>
      <c r="J1" s="41"/>
      <c r="K1" s="41"/>
      <c r="L1" s="41"/>
      <c r="M1" s="41" t="s">
        <v>37</v>
      </c>
      <c r="N1" s="41"/>
    </row>
    <row r="2" spans="1:14" ht="45.75" thickBot="1" x14ac:dyDescent="0.3">
      <c r="A2" s="13" t="s">
        <v>6</v>
      </c>
      <c r="B2" s="10" t="s">
        <v>21</v>
      </c>
      <c r="C2" s="10" t="s">
        <v>22</v>
      </c>
      <c r="D2" s="3" t="s">
        <v>29</v>
      </c>
      <c r="E2" s="3" t="s">
        <v>30</v>
      </c>
      <c r="F2" s="3" t="s">
        <v>35</v>
      </c>
      <c r="G2" s="3" t="s">
        <v>36</v>
      </c>
      <c r="H2" s="13" t="s">
        <v>6</v>
      </c>
      <c r="I2" s="10" t="s">
        <v>21</v>
      </c>
      <c r="J2" s="10" t="s">
        <v>22</v>
      </c>
      <c r="K2" s="3" t="s">
        <v>29</v>
      </c>
      <c r="L2" s="3" t="s">
        <v>30</v>
      </c>
      <c r="M2" s="3" t="s">
        <v>35</v>
      </c>
      <c r="N2" s="3" t="s">
        <v>36</v>
      </c>
    </row>
    <row r="3" spans="1:14" ht="15.75" thickBot="1" x14ac:dyDescent="0.3">
      <c r="A3" s="14">
        <v>2006</v>
      </c>
      <c r="B3" s="15">
        <v>217898</v>
      </c>
      <c r="C3" s="15">
        <v>128984</v>
      </c>
      <c r="D3" s="5">
        <v>769</v>
      </c>
      <c r="E3" s="5">
        <v>4795</v>
      </c>
      <c r="F3" s="28">
        <f>D3/B3</f>
        <v>3.5291742007728388E-3</v>
      </c>
      <c r="G3" s="28">
        <f>E3/C3</f>
        <v>3.7175153507411775E-2</v>
      </c>
      <c r="H3" s="14">
        <v>2006</v>
      </c>
      <c r="I3">
        <v>44130</v>
      </c>
      <c r="J3">
        <v>61002</v>
      </c>
      <c r="K3" s="19">
        <v>769</v>
      </c>
      <c r="L3" s="25">
        <v>4795</v>
      </c>
      <c r="M3" s="28">
        <f>K3/I3</f>
        <v>1.7425787446181736E-2</v>
      </c>
      <c r="N3" s="28">
        <f>L3/J3</f>
        <v>7.8603980197370582E-2</v>
      </c>
    </row>
    <row r="4" spans="1:14" ht="15.75" thickBot="1" x14ac:dyDescent="0.3">
      <c r="A4" s="14">
        <v>2007</v>
      </c>
      <c r="B4" s="15">
        <v>211366</v>
      </c>
      <c r="C4" s="15">
        <v>122076</v>
      </c>
      <c r="D4" s="5">
        <v>699</v>
      </c>
      <c r="E4" s="5">
        <v>4699</v>
      </c>
      <c r="F4" s="28">
        <f t="shared" ref="F4:F17" si="0">D4/B4</f>
        <v>3.30705979201953E-3</v>
      </c>
      <c r="G4" s="28">
        <f t="shared" ref="G4:G17" si="1">E4/C4</f>
        <v>3.8492414561420753E-2</v>
      </c>
      <c r="H4" s="14">
        <v>2007</v>
      </c>
      <c r="I4">
        <v>44244</v>
      </c>
      <c r="J4">
        <v>70094</v>
      </c>
      <c r="K4" s="20">
        <v>699</v>
      </c>
      <c r="L4" s="24">
        <v>4699</v>
      </c>
      <c r="M4" s="28">
        <f t="shared" ref="M4:M16" si="2">K4/I4</f>
        <v>1.5798752373203145E-2</v>
      </c>
      <c r="N4" s="28">
        <f t="shared" ref="N4:N16" si="3">L4/J4</f>
        <v>6.703854823522698E-2</v>
      </c>
    </row>
    <row r="5" spans="1:14" ht="15.75" thickBot="1" x14ac:dyDescent="0.3">
      <c r="A5" s="14">
        <v>2008</v>
      </c>
      <c r="B5" s="15">
        <v>203889</v>
      </c>
      <c r="C5" s="15">
        <v>142013</v>
      </c>
      <c r="D5" s="5">
        <v>716</v>
      </c>
      <c r="E5" s="5">
        <v>4414</v>
      </c>
      <c r="F5" s="28">
        <f t="shared" si="0"/>
        <v>3.511714707512421E-3</v>
      </c>
      <c r="G5" s="28">
        <f t="shared" si="1"/>
        <v>3.1081661538028209E-2</v>
      </c>
      <c r="H5" s="14">
        <v>2008</v>
      </c>
      <c r="I5">
        <v>52529</v>
      </c>
      <c r="J5">
        <v>68806</v>
      </c>
      <c r="K5" s="19">
        <v>716</v>
      </c>
      <c r="L5" s="25">
        <v>4414</v>
      </c>
      <c r="M5" s="28">
        <f t="shared" si="2"/>
        <v>1.3630565973081536E-2</v>
      </c>
      <c r="N5" s="28">
        <f t="shared" si="3"/>
        <v>6.41513821469058E-2</v>
      </c>
    </row>
    <row r="6" spans="1:14" ht="15.75" thickBot="1" x14ac:dyDescent="0.3">
      <c r="A6" s="14">
        <v>2009</v>
      </c>
      <c r="B6" s="15">
        <v>201083</v>
      </c>
      <c r="C6" s="15">
        <v>139714</v>
      </c>
      <c r="D6" s="5">
        <v>628</v>
      </c>
      <c r="E6" s="5">
        <v>4109</v>
      </c>
      <c r="F6" s="28">
        <f t="shared" si="0"/>
        <v>3.1230884759029854E-3</v>
      </c>
      <c r="G6" s="28">
        <f t="shared" si="1"/>
        <v>2.9410080593211846E-2</v>
      </c>
      <c r="H6" s="14">
        <v>2009</v>
      </c>
      <c r="I6">
        <v>50715</v>
      </c>
      <c r="J6">
        <v>58706</v>
      </c>
      <c r="K6" s="20">
        <v>628</v>
      </c>
      <c r="L6" s="24">
        <v>4109</v>
      </c>
      <c r="M6" s="28">
        <f t="shared" si="2"/>
        <v>1.238292418416642E-2</v>
      </c>
      <c r="N6" s="28">
        <f t="shared" si="3"/>
        <v>6.9992845705720022E-2</v>
      </c>
    </row>
    <row r="7" spans="1:14" ht="15.75" thickBot="1" x14ac:dyDescent="0.3">
      <c r="A7" s="14">
        <v>2010</v>
      </c>
      <c r="B7" s="15">
        <v>213905</v>
      </c>
      <c r="C7" s="15">
        <v>163893</v>
      </c>
      <c r="D7" s="5">
        <v>621</v>
      </c>
      <c r="E7" s="5">
        <v>4302</v>
      </c>
      <c r="F7" s="28">
        <f t="shared" si="0"/>
        <v>2.9031579439470793E-3</v>
      </c>
      <c r="G7" s="28">
        <f t="shared" si="1"/>
        <v>2.6248833080119348E-2</v>
      </c>
      <c r="H7" s="14">
        <v>2010</v>
      </c>
      <c r="I7">
        <v>51815</v>
      </c>
      <c r="J7">
        <v>70122</v>
      </c>
      <c r="K7" s="19">
        <v>621</v>
      </c>
      <c r="L7" s="25">
        <v>4302</v>
      </c>
      <c r="M7" s="28">
        <f t="shared" si="2"/>
        <v>1.1984946444079899E-2</v>
      </c>
      <c r="N7" s="28">
        <f t="shared" si="3"/>
        <v>6.1350218191152564E-2</v>
      </c>
    </row>
    <row r="8" spans="1:14" ht="15.75" thickBot="1" x14ac:dyDescent="0.3">
      <c r="A8" s="14">
        <v>2011</v>
      </c>
      <c r="B8" s="15">
        <v>229406</v>
      </c>
      <c r="C8" s="15">
        <v>170408</v>
      </c>
      <c r="D8" s="5">
        <v>680</v>
      </c>
      <c r="E8" s="5">
        <v>4457</v>
      </c>
      <c r="F8" s="28">
        <f t="shared" si="0"/>
        <v>2.9641770485514763E-3</v>
      </c>
      <c r="G8" s="28">
        <f t="shared" si="1"/>
        <v>2.6154875357964416E-2</v>
      </c>
      <c r="H8" s="14">
        <v>2011</v>
      </c>
      <c r="I8">
        <v>48384</v>
      </c>
      <c r="J8">
        <v>69547</v>
      </c>
      <c r="K8" s="20">
        <v>680</v>
      </c>
      <c r="L8" s="24">
        <v>4457</v>
      </c>
      <c r="M8" s="28">
        <f t="shared" si="2"/>
        <v>1.4054232804232803E-2</v>
      </c>
      <c r="N8" s="28">
        <f t="shared" si="3"/>
        <v>6.4086157562511681E-2</v>
      </c>
    </row>
    <row r="9" spans="1:14" ht="15.75" thickBot="1" x14ac:dyDescent="0.3">
      <c r="A9" s="14">
        <v>2012</v>
      </c>
      <c r="B9" s="15">
        <v>233931</v>
      </c>
      <c r="C9" s="15">
        <v>165332</v>
      </c>
      <c r="D9" s="5">
        <v>730</v>
      </c>
      <c r="E9" s="5">
        <v>4818</v>
      </c>
      <c r="F9" s="28">
        <f t="shared" si="0"/>
        <v>3.1205782901795828E-3</v>
      </c>
      <c r="G9" s="28">
        <f t="shared" si="1"/>
        <v>2.9141364043258414E-2</v>
      </c>
      <c r="H9" s="14">
        <v>2012</v>
      </c>
      <c r="I9">
        <v>49864</v>
      </c>
      <c r="J9">
        <v>76333</v>
      </c>
      <c r="K9" s="19">
        <v>730</v>
      </c>
      <c r="L9" s="25">
        <v>4818</v>
      </c>
      <c r="M9" s="28">
        <f t="shared" si="2"/>
        <v>1.4639820311246591E-2</v>
      </c>
      <c r="N9" s="28">
        <f t="shared" si="3"/>
        <v>6.3118179555369233E-2</v>
      </c>
    </row>
    <row r="10" spans="1:14" ht="15.75" thickBot="1" x14ac:dyDescent="0.3">
      <c r="A10" s="14">
        <v>2013</v>
      </c>
      <c r="B10" s="15">
        <v>221511</v>
      </c>
      <c r="C10" s="15">
        <v>159890</v>
      </c>
      <c r="D10" s="5">
        <v>747</v>
      </c>
      <c r="E10" s="5">
        <v>4779</v>
      </c>
      <c r="F10" s="28">
        <f t="shared" si="0"/>
        <v>3.3722930238227447E-3</v>
      </c>
      <c r="G10" s="28">
        <f t="shared" si="1"/>
        <v>2.9889298892988931E-2</v>
      </c>
      <c r="H10" s="14">
        <v>2013</v>
      </c>
      <c r="I10">
        <v>48234</v>
      </c>
      <c r="J10">
        <v>65807</v>
      </c>
      <c r="K10" s="20">
        <v>747</v>
      </c>
      <c r="L10" s="24">
        <v>4779</v>
      </c>
      <c r="M10" s="28">
        <f t="shared" si="2"/>
        <v>1.548700087075507E-2</v>
      </c>
      <c r="N10" s="28">
        <f t="shared" si="3"/>
        <v>7.2621453644749034E-2</v>
      </c>
    </row>
    <row r="11" spans="1:14" ht="15.75" thickBot="1" x14ac:dyDescent="0.3">
      <c r="A11" s="14">
        <v>2014</v>
      </c>
      <c r="B11" s="15">
        <v>225338</v>
      </c>
      <c r="C11" s="15">
        <v>145962</v>
      </c>
      <c r="D11" s="18">
        <v>723</v>
      </c>
      <c r="E11" s="18">
        <v>4910</v>
      </c>
      <c r="F11" s="28">
        <f t="shared" si="0"/>
        <v>3.2085134331537512E-3</v>
      </c>
      <c r="G11" s="28">
        <f t="shared" si="1"/>
        <v>3.3638892314438007E-2</v>
      </c>
      <c r="H11" s="14">
        <v>2014</v>
      </c>
      <c r="I11">
        <v>50491</v>
      </c>
      <c r="J11">
        <v>64911</v>
      </c>
      <c r="K11" s="19">
        <v>723</v>
      </c>
      <c r="L11" s="25">
        <v>4910</v>
      </c>
      <c r="M11" s="28">
        <f t="shared" si="2"/>
        <v>1.4319383652532134E-2</v>
      </c>
      <c r="N11" s="28">
        <f t="shared" si="3"/>
        <v>7.5642032937406609E-2</v>
      </c>
    </row>
    <row r="12" spans="1:14" ht="15.75" thickBot="1" x14ac:dyDescent="0.3">
      <c r="A12" s="14">
        <v>2015</v>
      </c>
      <c r="B12" s="15">
        <v>246975</v>
      </c>
      <c r="C12" s="15">
        <v>131863</v>
      </c>
      <c r="D12" s="9">
        <v>828</v>
      </c>
      <c r="E12" s="9">
        <v>5495</v>
      </c>
      <c r="F12" s="28">
        <f t="shared" si="0"/>
        <v>3.3525660491952628E-3</v>
      </c>
      <c r="G12" s="28">
        <f t="shared" si="1"/>
        <v>4.1672038403494538E-2</v>
      </c>
      <c r="H12" s="14">
        <v>2015</v>
      </c>
      <c r="I12">
        <v>45566</v>
      </c>
      <c r="J12">
        <v>69820</v>
      </c>
      <c r="K12" s="20">
        <v>828</v>
      </c>
      <c r="L12" s="24">
        <v>5495</v>
      </c>
      <c r="M12" s="28">
        <f t="shared" si="2"/>
        <v>1.8171443620243165E-2</v>
      </c>
      <c r="N12" s="28">
        <f t="shared" si="3"/>
        <v>7.8702377542251498E-2</v>
      </c>
    </row>
    <row r="13" spans="1:14" ht="15.75" thickBot="1" x14ac:dyDescent="0.3">
      <c r="A13" s="14">
        <v>2016</v>
      </c>
      <c r="B13" s="15">
        <v>199544</v>
      </c>
      <c r="C13" s="15">
        <v>141783</v>
      </c>
      <c r="D13" s="9">
        <v>835</v>
      </c>
      <c r="E13" s="9">
        <v>5987</v>
      </c>
      <c r="F13" s="28">
        <f t="shared" si="0"/>
        <v>4.1845407529166496E-3</v>
      </c>
      <c r="G13" s="28">
        <f t="shared" si="1"/>
        <v>4.2226501061481278E-2</v>
      </c>
      <c r="H13" s="14">
        <v>2016</v>
      </c>
      <c r="I13">
        <v>64306</v>
      </c>
      <c r="J13">
        <v>86358</v>
      </c>
      <c r="K13" s="19">
        <v>835</v>
      </c>
      <c r="L13" s="25">
        <v>5987</v>
      </c>
      <c r="M13" s="28">
        <f t="shared" si="2"/>
        <v>1.2984791465804123E-2</v>
      </c>
      <c r="N13" s="28">
        <f t="shared" si="3"/>
        <v>6.9327682438222279E-2</v>
      </c>
    </row>
    <row r="14" spans="1:14" x14ac:dyDescent="0.25">
      <c r="A14" s="14">
        <v>2017</v>
      </c>
      <c r="B14" s="16">
        <v>160775</v>
      </c>
      <c r="C14" s="16">
        <v>142386</v>
      </c>
      <c r="D14" s="9">
        <v>679</v>
      </c>
      <c r="E14" s="9">
        <v>7450</v>
      </c>
      <c r="F14" s="28">
        <f t="shared" si="0"/>
        <v>4.2232934224848391E-3</v>
      </c>
      <c r="G14" s="28">
        <f t="shared" si="1"/>
        <v>5.2322559802227747E-2</v>
      </c>
      <c r="H14" s="14">
        <v>2017</v>
      </c>
      <c r="I14">
        <v>50081</v>
      </c>
      <c r="J14">
        <v>71396</v>
      </c>
      <c r="K14" s="21">
        <v>811</v>
      </c>
      <c r="L14" s="26">
        <v>6039</v>
      </c>
      <c r="M14" s="28">
        <f t="shared" si="2"/>
        <v>1.6193766098919749E-2</v>
      </c>
      <c r="N14" s="28">
        <f t="shared" si="3"/>
        <v>8.4584570564177258E-2</v>
      </c>
    </row>
    <row r="15" spans="1:14" x14ac:dyDescent="0.25">
      <c r="A15" s="14">
        <v>2018</v>
      </c>
      <c r="B15" s="16">
        <v>157759</v>
      </c>
      <c r="C15" s="16">
        <v>136317</v>
      </c>
      <c r="D15" s="9">
        <v>682</v>
      </c>
      <c r="E15" s="9">
        <v>7680</v>
      </c>
      <c r="F15" s="28">
        <f t="shared" si="0"/>
        <v>4.323049715071723E-3</v>
      </c>
      <c r="G15" s="28">
        <f t="shared" si="1"/>
        <v>5.6339268029666142E-2</v>
      </c>
      <c r="H15" s="14">
        <v>2018</v>
      </c>
      <c r="I15">
        <v>46996</v>
      </c>
      <c r="J15">
        <v>75510</v>
      </c>
      <c r="K15" s="22">
        <v>876</v>
      </c>
      <c r="L15" s="27">
        <v>6339</v>
      </c>
      <c r="M15" s="28">
        <f t="shared" si="2"/>
        <v>1.8639884245467701E-2</v>
      </c>
      <c r="N15" s="28">
        <f t="shared" si="3"/>
        <v>8.3949145808502185E-2</v>
      </c>
    </row>
    <row r="16" spans="1:14" x14ac:dyDescent="0.25">
      <c r="A16" s="14">
        <v>2019</v>
      </c>
      <c r="B16" s="16">
        <v>143645</v>
      </c>
      <c r="C16" s="16">
        <v>136314</v>
      </c>
      <c r="D16" s="9">
        <v>712</v>
      </c>
      <c r="E16" s="9">
        <v>7668</v>
      </c>
      <c r="F16" s="28">
        <f t="shared" si="0"/>
        <v>4.9566639980507497E-3</v>
      </c>
      <c r="G16" s="28">
        <f t="shared" si="1"/>
        <v>5.6252475901228047E-2</v>
      </c>
      <c r="H16" s="14">
        <v>2019</v>
      </c>
      <c r="I16">
        <v>49288</v>
      </c>
      <c r="J16">
        <v>75842</v>
      </c>
      <c r="K16" s="21">
        <v>848</v>
      </c>
      <c r="L16" s="26">
        <v>6184</v>
      </c>
      <c r="M16" s="28">
        <f t="shared" si="2"/>
        <v>1.7204999188443433E-2</v>
      </c>
      <c r="N16" s="28">
        <f t="shared" si="3"/>
        <v>8.1537934126209757E-2</v>
      </c>
    </row>
    <row r="17" spans="1:20" x14ac:dyDescent="0.25">
      <c r="A17" s="14">
        <v>2020</v>
      </c>
      <c r="B17" s="1">
        <v>131328</v>
      </c>
      <c r="C17" s="1">
        <v>107795</v>
      </c>
      <c r="D17" s="9">
        <v>806</v>
      </c>
      <c r="E17" s="38">
        <v>7005</v>
      </c>
      <c r="F17" s="28">
        <f t="shared" si="0"/>
        <v>6.137305068226121E-3</v>
      </c>
      <c r="G17" s="28">
        <f t="shared" si="1"/>
        <v>6.498446124588339E-2</v>
      </c>
    </row>
    <row r="20" spans="1:20" x14ac:dyDescent="0.25">
      <c r="K20" s="29">
        <f>(K16-K10)/K10</f>
        <v>0.13520749665327977</v>
      </c>
      <c r="L20" s="29">
        <f>(L16-L10)/L10</f>
        <v>0.29399455953128267</v>
      </c>
    </row>
    <row r="26" spans="1:20" ht="45" x14ac:dyDescent="0.25">
      <c r="C26" s="13" t="s">
        <v>6</v>
      </c>
      <c r="D26" s="3" t="s">
        <v>40</v>
      </c>
      <c r="E26" s="3" t="s">
        <v>38</v>
      </c>
      <c r="F26" s="3" t="s">
        <v>41</v>
      </c>
      <c r="G26" s="3" t="s">
        <v>39</v>
      </c>
      <c r="I26" s="36"/>
      <c r="J26" s="3" t="s">
        <v>42</v>
      </c>
      <c r="L26" s="33" t="s">
        <v>43</v>
      </c>
      <c r="M26" s="33" t="s">
        <v>46</v>
      </c>
      <c r="N26" s="33" t="s">
        <v>48</v>
      </c>
      <c r="O26" s="36"/>
      <c r="P26" s="33" t="s">
        <v>44</v>
      </c>
      <c r="R26" s="33" t="s">
        <v>45</v>
      </c>
      <c r="S26" t="s">
        <v>47</v>
      </c>
      <c r="T26" s="33" t="s">
        <v>48</v>
      </c>
    </row>
    <row r="27" spans="1:20" x14ac:dyDescent="0.25">
      <c r="C27" s="14">
        <v>2006</v>
      </c>
      <c r="D27" s="32">
        <v>688</v>
      </c>
      <c r="E27" s="37">
        <v>772</v>
      </c>
      <c r="F27" s="32">
        <v>5021</v>
      </c>
      <c r="G27" s="35">
        <v>4795</v>
      </c>
      <c r="I27" s="31">
        <v>2006</v>
      </c>
      <c r="J27" s="32">
        <v>688</v>
      </c>
      <c r="K27" s="31">
        <v>2006</v>
      </c>
      <c r="L27" s="32">
        <v>238</v>
      </c>
      <c r="M27" s="30">
        <f>J27+L27</f>
        <v>926</v>
      </c>
      <c r="N27" s="34">
        <f>J27/M27</f>
        <v>0.74298056155507564</v>
      </c>
      <c r="O27" s="31">
        <v>2006</v>
      </c>
      <c r="P27" s="32">
        <v>5021</v>
      </c>
      <c r="Q27" s="31">
        <v>2006</v>
      </c>
      <c r="R27" s="32">
        <v>1141</v>
      </c>
      <c r="S27">
        <f>P27+R27</f>
        <v>6162</v>
      </c>
      <c r="T27" s="34">
        <f>P27/S27</f>
        <v>0.81483284647841614</v>
      </c>
    </row>
    <row r="28" spans="1:20" x14ac:dyDescent="0.25">
      <c r="C28" s="14">
        <v>2007</v>
      </c>
      <c r="D28" s="32">
        <v>578</v>
      </c>
      <c r="E28" s="37">
        <v>701</v>
      </c>
      <c r="F28" s="32">
        <v>4820</v>
      </c>
      <c r="G28" s="35">
        <v>4699</v>
      </c>
      <c r="I28" s="31">
        <v>2007</v>
      </c>
      <c r="J28" s="32">
        <v>578</v>
      </c>
      <c r="K28" s="31">
        <v>2007</v>
      </c>
      <c r="L28" s="32">
        <v>242</v>
      </c>
      <c r="M28" s="30">
        <f t="shared" ref="M28:M41" si="4">J28+L28</f>
        <v>820</v>
      </c>
      <c r="N28" s="34">
        <f t="shared" ref="N28:N41" si="5">J28/M28</f>
        <v>0.70487804878048776</v>
      </c>
      <c r="O28" s="31">
        <v>2007</v>
      </c>
      <c r="P28" s="32">
        <v>4820</v>
      </c>
      <c r="Q28" s="31">
        <v>2007</v>
      </c>
      <c r="R28" s="32">
        <v>1138</v>
      </c>
      <c r="S28" s="36">
        <f t="shared" ref="S28:S40" si="6">P28+R28</f>
        <v>5958</v>
      </c>
      <c r="T28" s="34">
        <f t="shared" ref="T28:T41" si="7">P28/S28</f>
        <v>0.80899630748573348</v>
      </c>
    </row>
    <row r="29" spans="1:20" x14ac:dyDescent="0.25">
      <c r="C29" s="14">
        <v>2008</v>
      </c>
      <c r="D29" s="32">
        <v>582</v>
      </c>
      <c r="E29" s="37">
        <v>718</v>
      </c>
      <c r="F29" s="32">
        <v>4489</v>
      </c>
      <c r="G29" s="35">
        <v>4414</v>
      </c>
      <c r="I29" s="31">
        <v>2008</v>
      </c>
      <c r="J29" s="32">
        <v>582</v>
      </c>
      <c r="K29" s="31">
        <v>2008</v>
      </c>
      <c r="L29" s="32">
        <v>311</v>
      </c>
      <c r="M29" s="30">
        <f t="shared" si="4"/>
        <v>893</v>
      </c>
      <c r="N29" s="34">
        <f t="shared" si="5"/>
        <v>0.65173572228443444</v>
      </c>
      <c r="O29" s="31">
        <v>2008</v>
      </c>
      <c r="P29" s="32">
        <v>4489</v>
      </c>
      <c r="Q29" s="31">
        <v>2008</v>
      </c>
      <c r="R29" s="32">
        <v>1089</v>
      </c>
      <c r="S29" s="36">
        <f t="shared" si="6"/>
        <v>5578</v>
      </c>
      <c r="T29" s="34">
        <f t="shared" si="7"/>
        <v>0.80476873431337392</v>
      </c>
    </row>
    <row r="30" spans="1:20" x14ac:dyDescent="0.25">
      <c r="C30" s="14">
        <v>2009</v>
      </c>
      <c r="D30" s="32">
        <v>529</v>
      </c>
      <c r="E30" s="37">
        <v>628</v>
      </c>
      <c r="F30" s="32">
        <v>4109</v>
      </c>
      <c r="G30" s="35">
        <v>4109</v>
      </c>
      <c r="I30" s="31">
        <v>2009</v>
      </c>
      <c r="J30" s="32">
        <v>529</v>
      </c>
      <c r="K30" s="31">
        <v>2009</v>
      </c>
      <c r="L30" s="32">
        <v>256</v>
      </c>
      <c r="M30" s="30">
        <f t="shared" si="4"/>
        <v>785</v>
      </c>
      <c r="N30" s="34">
        <f t="shared" si="5"/>
        <v>0.6738853503184713</v>
      </c>
      <c r="O30" s="31">
        <v>2009</v>
      </c>
      <c r="P30" s="32">
        <v>4109</v>
      </c>
      <c r="Q30" s="31">
        <v>2009</v>
      </c>
      <c r="R30" s="32">
        <v>1110</v>
      </c>
      <c r="S30" s="36">
        <f t="shared" si="6"/>
        <v>5219</v>
      </c>
      <c r="T30" s="34">
        <f t="shared" si="7"/>
        <v>0.78731557769687677</v>
      </c>
    </row>
    <row r="31" spans="1:20" x14ac:dyDescent="0.25">
      <c r="C31" s="14">
        <v>2010</v>
      </c>
      <c r="D31" s="32">
        <v>551</v>
      </c>
      <c r="E31" s="37">
        <v>623</v>
      </c>
      <c r="F31" s="32">
        <v>4383</v>
      </c>
      <c r="G31" s="35">
        <v>4302</v>
      </c>
      <c r="I31" s="31">
        <v>2010</v>
      </c>
      <c r="J31" s="32">
        <v>551</v>
      </c>
      <c r="K31" s="31">
        <v>2010</v>
      </c>
      <c r="L31" s="32">
        <v>242</v>
      </c>
      <c r="M31" s="30">
        <f t="shared" si="4"/>
        <v>793</v>
      </c>
      <c r="N31" s="34">
        <f t="shared" si="5"/>
        <v>0.69482976040353095</v>
      </c>
      <c r="O31" s="31">
        <v>2010</v>
      </c>
      <c r="P31" s="32">
        <v>4383</v>
      </c>
      <c r="Q31" s="31">
        <v>2010</v>
      </c>
      <c r="R31" s="32">
        <v>1074</v>
      </c>
      <c r="S31" s="36">
        <f t="shared" si="6"/>
        <v>5457</v>
      </c>
      <c r="T31" s="34">
        <f t="shared" si="7"/>
        <v>0.80318856514568449</v>
      </c>
    </row>
    <row r="32" spans="1:20" x14ac:dyDescent="0.25">
      <c r="C32" s="14">
        <v>2011</v>
      </c>
      <c r="D32" s="32">
        <v>601</v>
      </c>
      <c r="E32" s="37">
        <v>682</v>
      </c>
      <c r="F32" s="32">
        <v>4725</v>
      </c>
      <c r="G32" s="35">
        <v>4457</v>
      </c>
      <c r="I32" s="31">
        <v>2011</v>
      </c>
      <c r="J32" s="32">
        <v>601</v>
      </c>
      <c r="K32" s="31">
        <v>2011</v>
      </c>
      <c r="L32" s="32">
        <v>272</v>
      </c>
      <c r="M32" s="30">
        <f t="shared" si="4"/>
        <v>873</v>
      </c>
      <c r="N32" s="34">
        <f t="shared" si="5"/>
        <v>0.68843069873997709</v>
      </c>
      <c r="O32" s="31">
        <v>2011</v>
      </c>
      <c r="P32" s="32">
        <v>4725</v>
      </c>
      <c r="Q32" s="31">
        <v>2011</v>
      </c>
      <c r="R32" s="32">
        <v>897</v>
      </c>
      <c r="S32" s="36">
        <f t="shared" si="6"/>
        <v>5622</v>
      </c>
      <c r="T32" s="34">
        <f t="shared" si="7"/>
        <v>0.84044823906083244</v>
      </c>
    </row>
    <row r="33" spans="3:20" x14ac:dyDescent="0.25">
      <c r="C33" s="14">
        <v>2012</v>
      </c>
      <c r="D33" s="32">
        <v>610</v>
      </c>
      <c r="E33" s="37">
        <v>734</v>
      </c>
      <c r="F33" s="32">
        <v>5077</v>
      </c>
      <c r="G33" s="35">
        <v>4818</v>
      </c>
      <c r="I33" s="31">
        <v>2012</v>
      </c>
      <c r="J33" s="32">
        <v>610</v>
      </c>
      <c r="K33" s="31">
        <v>2012</v>
      </c>
      <c r="L33" s="32">
        <v>290</v>
      </c>
      <c r="M33" s="30">
        <f t="shared" si="4"/>
        <v>900</v>
      </c>
      <c r="N33" s="34">
        <f t="shared" si="5"/>
        <v>0.67777777777777781</v>
      </c>
      <c r="O33" s="31">
        <v>2012</v>
      </c>
      <c r="P33" s="32">
        <v>5077</v>
      </c>
      <c r="Q33" s="31">
        <v>2012</v>
      </c>
      <c r="R33" s="32">
        <v>943</v>
      </c>
      <c r="S33" s="36">
        <f t="shared" si="6"/>
        <v>6020</v>
      </c>
      <c r="T33" s="34">
        <f t="shared" si="7"/>
        <v>0.8433554817275748</v>
      </c>
    </row>
    <row r="34" spans="3:20" x14ac:dyDescent="0.25">
      <c r="C34" s="14">
        <v>2013</v>
      </c>
      <c r="D34" s="32">
        <v>623</v>
      </c>
      <c r="E34" s="37">
        <v>749</v>
      </c>
      <c r="F34" s="32">
        <v>4989</v>
      </c>
      <c r="G34" s="35">
        <v>4779</v>
      </c>
      <c r="I34" s="31">
        <v>2013</v>
      </c>
      <c r="J34" s="32">
        <v>623</v>
      </c>
      <c r="K34" s="31">
        <v>2013</v>
      </c>
      <c r="L34" s="32">
        <v>302</v>
      </c>
      <c r="M34" s="30">
        <f t="shared" si="4"/>
        <v>925</v>
      </c>
      <c r="N34" s="34">
        <f t="shared" si="5"/>
        <v>0.67351351351351352</v>
      </c>
      <c r="O34" s="31">
        <v>2013</v>
      </c>
      <c r="P34" s="32">
        <v>4989</v>
      </c>
      <c r="Q34" s="31">
        <v>2013</v>
      </c>
      <c r="R34" s="32">
        <v>985</v>
      </c>
      <c r="S34" s="36">
        <f t="shared" si="6"/>
        <v>5974</v>
      </c>
      <c r="T34" s="34">
        <f t="shared" si="7"/>
        <v>0.83511884834281891</v>
      </c>
    </row>
    <row r="35" spans="3:20" x14ac:dyDescent="0.25">
      <c r="C35" s="14">
        <v>2014</v>
      </c>
      <c r="D35" s="32">
        <v>623</v>
      </c>
      <c r="E35" s="37">
        <v>729</v>
      </c>
      <c r="F35" s="32">
        <v>5226</v>
      </c>
      <c r="G35" s="35">
        <v>4910</v>
      </c>
      <c r="I35" s="31">
        <v>2014</v>
      </c>
      <c r="J35" s="32">
        <v>623</v>
      </c>
      <c r="K35" s="31">
        <v>2014</v>
      </c>
      <c r="L35" s="32">
        <v>279</v>
      </c>
      <c r="M35" s="30">
        <f t="shared" si="4"/>
        <v>902</v>
      </c>
      <c r="N35" s="34">
        <f t="shared" si="5"/>
        <v>0.69068736141906872</v>
      </c>
      <c r="O35" s="31">
        <v>2014</v>
      </c>
      <c r="P35" s="32">
        <v>5226</v>
      </c>
      <c r="Q35" s="31">
        <v>2014</v>
      </c>
      <c r="R35" s="32">
        <v>1032</v>
      </c>
      <c r="S35" s="36">
        <f t="shared" si="6"/>
        <v>6258</v>
      </c>
      <c r="T35" s="34">
        <f t="shared" si="7"/>
        <v>0.83509108341323102</v>
      </c>
    </row>
    <row r="36" spans="3:20" x14ac:dyDescent="0.25">
      <c r="C36" s="14">
        <v>2015</v>
      </c>
      <c r="D36" s="32">
        <v>675</v>
      </c>
      <c r="E36" s="37">
        <v>829</v>
      </c>
      <c r="F36" s="32">
        <v>5719</v>
      </c>
      <c r="G36" s="35">
        <v>5494</v>
      </c>
      <c r="I36" s="31">
        <v>2015</v>
      </c>
      <c r="J36" s="32">
        <v>675</v>
      </c>
      <c r="K36" s="31">
        <v>2015</v>
      </c>
      <c r="L36" s="32">
        <v>338</v>
      </c>
      <c r="M36" s="30">
        <f t="shared" si="4"/>
        <v>1013</v>
      </c>
      <c r="N36" s="34">
        <f t="shared" si="5"/>
        <v>0.66633761105626854</v>
      </c>
      <c r="O36" s="31">
        <v>2015</v>
      </c>
      <c r="P36" s="32">
        <v>5719</v>
      </c>
      <c r="Q36" s="31">
        <v>2015</v>
      </c>
      <c r="R36" s="32">
        <v>959</v>
      </c>
      <c r="S36" s="36">
        <f t="shared" si="6"/>
        <v>6678</v>
      </c>
      <c r="T36" s="34">
        <f t="shared" si="7"/>
        <v>0.85639412997903563</v>
      </c>
    </row>
    <row r="37" spans="3:20" x14ac:dyDescent="0.25">
      <c r="C37" s="14">
        <v>2016</v>
      </c>
      <c r="D37" s="32">
        <v>704</v>
      </c>
      <c r="E37" s="37">
        <v>853</v>
      </c>
      <c r="F37" s="32">
        <v>6348</v>
      </c>
      <c r="G37" s="35">
        <v>6080</v>
      </c>
      <c r="I37" s="31">
        <v>2016</v>
      </c>
      <c r="J37" s="32">
        <v>704</v>
      </c>
      <c r="K37" s="31">
        <v>2016</v>
      </c>
      <c r="L37" s="32">
        <v>311</v>
      </c>
      <c r="M37" s="30">
        <f t="shared" si="4"/>
        <v>1015</v>
      </c>
      <c r="N37" s="34">
        <f t="shared" si="5"/>
        <v>0.69359605911330047</v>
      </c>
      <c r="O37" s="31">
        <v>2016</v>
      </c>
      <c r="P37" s="32">
        <v>6348</v>
      </c>
      <c r="Q37" s="31">
        <v>2016</v>
      </c>
      <c r="R37" s="32">
        <v>982</v>
      </c>
      <c r="S37" s="36">
        <f t="shared" si="6"/>
        <v>7330</v>
      </c>
      <c r="T37" s="34">
        <f t="shared" si="7"/>
        <v>0.86603001364256482</v>
      </c>
    </row>
    <row r="38" spans="3:20" x14ac:dyDescent="0.25">
      <c r="C38" s="14">
        <v>2017</v>
      </c>
      <c r="D38" s="32">
        <v>679</v>
      </c>
      <c r="E38" s="37">
        <v>806</v>
      </c>
      <c r="F38" s="32">
        <v>6480</v>
      </c>
      <c r="G38" s="35">
        <v>6075</v>
      </c>
      <c r="I38" s="31">
        <v>2017</v>
      </c>
      <c r="J38" s="32">
        <v>679</v>
      </c>
      <c r="K38" s="31">
        <v>2017</v>
      </c>
      <c r="L38" s="32">
        <v>345</v>
      </c>
      <c r="M38" s="30">
        <f t="shared" si="4"/>
        <v>1024</v>
      </c>
      <c r="N38" s="34">
        <f t="shared" si="5"/>
        <v>0.6630859375</v>
      </c>
      <c r="O38" s="31">
        <v>2017</v>
      </c>
      <c r="P38" s="32">
        <v>6480</v>
      </c>
      <c r="Q38" s="31">
        <v>2017</v>
      </c>
      <c r="R38" s="32">
        <v>970</v>
      </c>
      <c r="S38" s="36">
        <f t="shared" si="6"/>
        <v>7450</v>
      </c>
      <c r="T38" s="34">
        <f t="shared" si="7"/>
        <v>0.86979865771812082</v>
      </c>
    </row>
    <row r="39" spans="3:20" x14ac:dyDescent="0.25">
      <c r="C39" s="14">
        <v>2018</v>
      </c>
      <c r="D39" s="32">
        <v>682</v>
      </c>
      <c r="E39" s="37">
        <v>871</v>
      </c>
      <c r="F39" s="32">
        <v>6704</v>
      </c>
      <c r="G39" s="35">
        <v>6374</v>
      </c>
      <c r="I39" s="31">
        <v>2018</v>
      </c>
      <c r="J39" s="32">
        <v>682</v>
      </c>
      <c r="K39" s="31">
        <v>2018</v>
      </c>
      <c r="L39" s="32">
        <v>342</v>
      </c>
      <c r="M39" s="30">
        <f t="shared" si="4"/>
        <v>1024</v>
      </c>
      <c r="N39" s="34">
        <f t="shared" si="5"/>
        <v>0.666015625</v>
      </c>
      <c r="O39" s="31">
        <v>2018</v>
      </c>
      <c r="P39" s="32">
        <v>6704</v>
      </c>
      <c r="Q39" s="31">
        <v>2018</v>
      </c>
      <c r="R39" s="32">
        <v>976</v>
      </c>
      <c r="S39" s="36">
        <f t="shared" si="6"/>
        <v>7680</v>
      </c>
      <c r="T39" s="34">
        <f t="shared" si="7"/>
        <v>0.87291666666666667</v>
      </c>
    </row>
    <row r="40" spans="3:20" x14ac:dyDescent="0.25">
      <c r="C40" s="14">
        <v>2019</v>
      </c>
      <c r="D40" s="32">
        <v>712</v>
      </c>
      <c r="E40" s="37">
        <v>846</v>
      </c>
      <c r="F40" s="32">
        <v>6681</v>
      </c>
      <c r="G40" s="35">
        <v>6205</v>
      </c>
      <c r="I40" s="31">
        <v>2019</v>
      </c>
      <c r="J40" s="32">
        <v>712</v>
      </c>
      <c r="K40" s="31">
        <v>2019</v>
      </c>
      <c r="L40" s="32">
        <v>377</v>
      </c>
      <c r="M40" s="30">
        <f t="shared" si="4"/>
        <v>1089</v>
      </c>
      <c r="N40" s="34">
        <f t="shared" si="5"/>
        <v>0.65381083562901743</v>
      </c>
      <c r="O40" s="31">
        <v>2019</v>
      </c>
      <c r="P40" s="32">
        <v>6681</v>
      </c>
      <c r="Q40" s="31">
        <v>2019</v>
      </c>
      <c r="R40" s="32">
        <v>987</v>
      </c>
      <c r="S40" s="36">
        <f t="shared" si="6"/>
        <v>7668</v>
      </c>
      <c r="T40" s="34">
        <f t="shared" si="7"/>
        <v>0.87128325508607196</v>
      </c>
    </row>
    <row r="41" spans="3:20" x14ac:dyDescent="0.25">
      <c r="I41" s="39">
        <v>2020</v>
      </c>
      <c r="J41" s="9">
        <v>806</v>
      </c>
      <c r="L41" s="30">
        <v>454</v>
      </c>
      <c r="M41" s="30">
        <f t="shared" si="4"/>
        <v>1260</v>
      </c>
      <c r="N41" s="34">
        <f t="shared" si="5"/>
        <v>0.63968253968253963</v>
      </c>
      <c r="O41" s="39">
        <v>2020</v>
      </c>
      <c r="P41" s="9">
        <v>7005</v>
      </c>
      <c r="Q41" s="14"/>
      <c r="R41" s="40">
        <v>899</v>
      </c>
      <c r="S41" s="16">
        <v>7904</v>
      </c>
      <c r="T41" s="34">
        <f t="shared" si="7"/>
        <v>0.88626012145748989</v>
      </c>
    </row>
  </sheetData>
  <mergeCells count="4">
    <mergeCell ref="B1:E1"/>
    <mergeCell ref="I1:L1"/>
    <mergeCell ref="F1:G1"/>
    <mergeCell ref="M1:N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8BD5-9185-40EF-83FD-029FD7A975EC}">
  <dimension ref="A1:P24"/>
  <sheetViews>
    <sheetView tabSelected="1" workbookViewId="0">
      <selection activeCell="C16" sqref="A1:C16"/>
    </sheetView>
  </sheetViews>
  <sheetFormatPr defaultRowHeight="15" x14ac:dyDescent="0.25"/>
  <sheetData>
    <row r="1" spans="1:3" ht="45" x14ac:dyDescent="0.25">
      <c r="A1" s="13" t="s">
        <v>6</v>
      </c>
      <c r="B1" s="10" t="s">
        <v>21</v>
      </c>
      <c r="C1" s="10" t="s">
        <v>22</v>
      </c>
    </row>
    <row r="2" spans="1:3" x14ac:dyDescent="0.25">
      <c r="A2" s="14">
        <v>2006</v>
      </c>
      <c r="B2" s="15">
        <v>217898</v>
      </c>
      <c r="C2" s="15">
        <v>128984</v>
      </c>
    </row>
    <row r="3" spans="1:3" x14ac:dyDescent="0.25">
      <c r="A3" s="14">
        <v>2007</v>
      </c>
      <c r="B3" s="15">
        <v>211366</v>
      </c>
      <c r="C3" s="15">
        <v>122076</v>
      </c>
    </row>
    <row r="4" spans="1:3" x14ac:dyDescent="0.25">
      <c r="A4" s="14">
        <v>2008</v>
      </c>
      <c r="B4" s="15">
        <v>203889</v>
      </c>
      <c r="C4" s="15">
        <v>142013</v>
      </c>
    </row>
    <row r="5" spans="1:3" x14ac:dyDescent="0.25">
      <c r="A5" s="14">
        <v>2009</v>
      </c>
      <c r="B5" s="15">
        <v>201083</v>
      </c>
      <c r="C5" s="15">
        <v>139714</v>
      </c>
    </row>
    <row r="6" spans="1:3" x14ac:dyDescent="0.25">
      <c r="A6" s="14">
        <v>2010</v>
      </c>
      <c r="B6" s="15">
        <v>213905</v>
      </c>
      <c r="C6" s="15">
        <v>163893</v>
      </c>
    </row>
    <row r="7" spans="1:3" x14ac:dyDescent="0.25">
      <c r="A7" s="14">
        <v>2011</v>
      </c>
      <c r="B7" s="15">
        <v>229406</v>
      </c>
      <c r="C7" s="15">
        <v>170408</v>
      </c>
    </row>
    <row r="8" spans="1:3" x14ac:dyDescent="0.25">
      <c r="A8" s="14">
        <v>2012</v>
      </c>
      <c r="B8" s="15">
        <v>233931</v>
      </c>
      <c r="C8" s="15">
        <v>165332</v>
      </c>
    </row>
    <row r="9" spans="1:3" x14ac:dyDescent="0.25">
      <c r="A9" s="14">
        <v>2013</v>
      </c>
      <c r="B9" s="15">
        <v>221511</v>
      </c>
      <c r="C9" s="15">
        <v>159890</v>
      </c>
    </row>
    <row r="10" spans="1:3" x14ac:dyDescent="0.25">
      <c r="A10" s="14">
        <v>2014</v>
      </c>
      <c r="B10" s="15">
        <v>225338</v>
      </c>
      <c r="C10" s="15">
        <v>145962</v>
      </c>
    </row>
    <row r="11" spans="1:3" x14ac:dyDescent="0.25">
      <c r="A11" s="14">
        <v>2015</v>
      </c>
      <c r="B11" s="15">
        <v>246975</v>
      </c>
      <c r="C11" s="15">
        <v>131863</v>
      </c>
    </row>
    <row r="12" spans="1:3" x14ac:dyDescent="0.25">
      <c r="A12" s="14">
        <v>2016</v>
      </c>
      <c r="B12" s="15">
        <v>199544</v>
      </c>
      <c r="C12" s="15">
        <v>141783</v>
      </c>
    </row>
    <row r="13" spans="1:3" x14ac:dyDescent="0.25">
      <c r="A13" s="14">
        <v>2017</v>
      </c>
      <c r="B13" s="16">
        <v>160775</v>
      </c>
      <c r="C13" s="16">
        <v>142386</v>
      </c>
    </row>
    <row r="14" spans="1:3" x14ac:dyDescent="0.25">
      <c r="A14" s="14">
        <v>2018</v>
      </c>
      <c r="B14" s="16">
        <v>157759</v>
      </c>
      <c r="C14" s="16">
        <v>136317</v>
      </c>
    </row>
    <row r="15" spans="1:3" x14ac:dyDescent="0.25">
      <c r="A15" s="14">
        <v>2019</v>
      </c>
      <c r="B15" s="16">
        <v>143645</v>
      </c>
      <c r="C15" s="16">
        <v>136314</v>
      </c>
    </row>
    <row r="16" spans="1:3" x14ac:dyDescent="0.25">
      <c r="A16" s="14">
        <v>2020</v>
      </c>
      <c r="B16" s="1">
        <v>131328</v>
      </c>
      <c r="C16" s="1">
        <v>107795</v>
      </c>
    </row>
    <row r="22" spans="1:16" x14ac:dyDescent="0.25">
      <c r="A22" s="13" t="s">
        <v>6</v>
      </c>
      <c r="B22" s="14">
        <v>2006</v>
      </c>
      <c r="C22" s="14">
        <v>2007</v>
      </c>
      <c r="D22" s="14">
        <v>2008</v>
      </c>
      <c r="E22" s="14">
        <v>2009</v>
      </c>
      <c r="F22" s="14">
        <v>2010</v>
      </c>
      <c r="G22" s="14">
        <v>2011</v>
      </c>
      <c r="H22" s="14">
        <v>2012</v>
      </c>
      <c r="I22" s="14">
        <v>2013</v>
      </c>
      <c r="J22" s="14">
        <v>2014</v>
      </c>
      <c r="K22" s="14">
        <v>2015</v>
      </c>
      <c r="L22" s="14">
        <v>2016</v>
      </c>
      <c r="M22" s="14">
        <v>2017</v>
      </c>
      <c r="N22" s="14">
        <v>2018</v>
      </c>
      <c r="O22" s="14">
        <v>2019</v>
      </c>
      <c r="P22" s="14">
        <v>2020</v>
      </c>
    </row>
    <row r="23" spans="1:16" ht="30" x14ac:dyDescent="0.25">
      <c r="A23" s="10" t="s">
        <v>21</v>
      </c>
      <c r="B23" s="15">
        <v>217898</v>
      </c>
      <c r="C23" s="15">
        <v>211366</v>
      </c>
      <c r="D23" s="15">
        <v>203889</v>
      </c>
      <c r="E23" s="15">
        <v>201083</v>
      </c>
      <c r="F23" s="15">
        <v>213905</v>
      </c>
      <c r="G23" s="15">
        <v>229406</v>
      </c>
      <c r="H23" s="15">
        <v>233931</v>
      </c>
      <c r="I23" s="15">
        <v>221511</v>
      </c>
      <c r="J23" s="15">
        <v>225338</v>
      </c>
      <c r="K23" s="15">
        <v>246975</v>
      </c>
      <c r="L23" s="15">
        <v>199544</v>
      </c>
      <c r="M23" s="16">
        <v>160775</v>
      </c>
      <c r="N23" s="16">
        <v>157759</v>
      </c>
      <c r="O23" s="16">
        <v>143645</v>
      </c>
      <c r="P23" s="1">
        <v>131328</v>
      </c>
    </row>
    <row r="24" spans="1:16" ht="45" x14ac:dyDescent="0.25">
      <c r="A24" s="10" t="s">
        <v>22</v>
      </c>
      <c r="B24" s="15">
        <v>128984</v>
      </c>
      <c r="C24" s="15">
        <v>122076</v>
      </c>
      <c r="D24" s="15">
        <v>142013</v>
      </c>
      <c r="E24" s="15">
        <v>139714</v>
      </c>
      <c r="F24" s="15">
        <v>163893</v>
      </c>
      <c r="G24" s="15">
        <v>170408</v>
      </c>
      <c r="H24" s="15">
        <v>165332</v>
      </c>
      <c r="I24" s="15">
        <v>159890</v>
      </c>
      <c r="J24" s="15">
        <v>145962</v>
      </c>
      <c r="K24" s="15">
        <v>131863</v>
      </c>
      <c r="L24" s="15">
        <v>141783</v>
      </c>
      <c r="M24" s="16">
        <v>142386</v>
      </c>
      <c r="N24" s="16">
        <v>136317</v>
      </c>
      <c r="O24" s="16">
        <v>136314</v>
      </c>
      <c r="P24" s="1">
        <v>107795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 (2)</vt:lpstr>
      <vt:lpstr>Injury Rates</vt:lpstr>
      <vt:lpstr>bike-ped Totals</vt:lpstr>
      <vt:lpstr>CDC v NHTSA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Kenneth McLeod</cp:lastModifiedBy>
  <dcterms:created xsi:type="dcterms:W3CDTF">2018-05-18T20:38:56Z</dcterms:created>
  <dcterms:modified xsi:type="dcterms:W3CDTF">2022-07-28T16:25:23Z</dcterms:modified>
</cp:coreProperties>
</file>